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576" yWindow="-12" windowWidth="12612" windowHeight="11088" tabRatio="720"/>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8" l="1"/>
  <c r="P23" i="8"/>
  <c r="N8" i="5" l="1"/>
  <c r="N17" i="5" l="1"/>
  <c r="N16" i="5"/>
  <c r="N15" i="5"/>
  <c r="P8" i="9"/>
  <c r="P9" i="9"/>
  <c r="P10" i="9"/>
  <c r="P11" i="9"/>
  <c r="P12" i="9"/>
  <c r="P16" i="9"/>
  <c r="P17" i="9"/>
  <c r="P18" i="9"/>
  <c r="P7" i="9"/>
  <c r="N17" i="9"/>
  <c r="N12" i="9"/>
  <c r="N10" i="9"/>
  <c r="N20" i="9"/>
  <c r="O35" i="8" l="1"/>
  <c r="O38" i="8"/>
  <c r="O20" i="8"/>
  <c r="O23" i="8"/>
  <c r="O21" i="8"/>
  <c r="M20" i="9"/>
  <c r="L16" i="5" l="1"/>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<sst xmlns="http://schemas.openxmlformats.org/spreadsheetml/2006/main" count="100" uniqueCount="72">
  <si>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</si>
  <si>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</si>
  <si>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</si>
  <si>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</si>
  <si>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</si>
  <si>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</si>
  <si>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</si>
  <si>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</si>
  <si>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</si>
  <si>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</si>
  <si>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</si>
  <si>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</si>
  <si>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</si>
  <si>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</si>
  <si>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</si>
  <si>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</si>
  <si>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</si>
  <si>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</si>
  <si>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</si>
  <si>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</si>
  <si>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</si>
  <si>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</si>
  <si>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</si>
  <si>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</si>
  <si>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</si>
  <si>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</si>
  <si>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</si>
  <si>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</si>
  <si>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</si>
  <si>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</si>
  <si>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</si>
  <si>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</si>
  <si>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</si>
  <si>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</si>
  <si>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</si>
  <si>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</si>
  <si>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</si>
  <si>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</si>
  <si>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</si>
  <si>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</si>
  <si>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</si>
  <si>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</si>
  <si>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</si>
  <si>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</si>
  <si>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</si>
  <si>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</si>
  <si>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</si>
  <si>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</si>
  <si>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</si>
  <si>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</si>
  <si>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</si>
  <si>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</si>
  <si>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</si>
  <si>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</si>
  <si>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</si>
  <si>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</si>
  <si>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</si>
  <si>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</si>
  <si>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</si>
  <si>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</si>
  <si>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</si>
  <si>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</si>
  <si>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</si>
  <si>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</si>
  <si>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</si>
  <si>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</si>
  <si>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*Les revenus pour les années 2019 et 2020 correspondent au produit net banque-assurance (PNBA) et aux gains ou pertes sur cession ou dilution des entreprises mises en équivalence. 
Pour les autres années, les revenus correspondent au produit net banque-assurance.</t>
  </si>
  <si>
    <t>S1-21</t>
  </si>
  <si>
    <t>S1-21 / S1-20</t>
  </si>
  <si>
    <t>ns</t>
  </si>
  <si>
    <t>+ 5 pts</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</si>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</sst>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quot;- &quot;0&quot; pts&quot;"/>
    <numFmt numFmtId="338"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77">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7" fontId="0" fillId="0" borderId="0" xfId="1" applyNumberFormat="1" applyFont="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 fontId="0" fillId="0" borderId="0" xfId="0" applyNumberFormat="1"/>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167" fontId="0" fillId="0" borderId="0" xfId="0" applyNumberFormat="1" applyAlignment="1">
      <alignment horizontal="center" vertical="center"/>
    </xf>
    <xf numFmtId="338"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center"/>
    </xf>
    <xf numFmtId="167" fontId="0" fillId="0" borderId="0" xfId="0" applyNumberFormat="1"/>
    <xf numFmtId="337" fontId="266" fillId="2" borderId="2" xfId="1" quotePrefix="1" applyNumberFormat="1" applyFont="1" applyFill="1" applyBorder="1" applyAlignment="1">
      <alignment horizontal="center" vertical="center" wrapText="1"/>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130" zoomScaleNormal="130" workbookViewId="0">
      <selection activeCell="N2" sqref="N2"/>
    </sheetView>
  </sheetViews>
  <sheetFormatPr baseColWidth="10" defaultRowHeight="19.95" customHeight="1"/>
  <cols>
    <col min="1" max="1" width="2.6640625" customWidth="1"/>
    <col min="2" max="2" width="21.5546875" customWidth="1"/>
  </cols>
  <sheetData>
    <row r="1" spans="1:13" s="5" customFormat="1" ht="19.95" customHeight="1">
      <c r="A1" s="1"/>
      <c r="B1" s="1"/>
      <c r="I1" s="55"/>
    </row>
    <row r="2" spans="1:13" s="5" customFormat="1" ht="19.95" customHeight="1">
      <c r="A2" s="1"/>
      <c r="B2" s="1"/>
      <c r="I2" s="55"/>
    </row>
    <row r="3" spans="1:13" s="5" customFormat="1" ht="19.95" customHeight="1">
      <c r="A3" s="1"/>
      <c r="B3" s="1"/>
      <c r="I3" s="55"/>
    </row>
    <row r="4" spans="1:13" ht="34.950000000000003" customHeight="1" thickBot="1"/>
    <row r="5" spans="1:13" ht="19.95" customHeight="1" thickTop="1">
      <c r="B5" s="163" t="s">
        <v>65</v>
      </c>
      <c r="C5" s="164"/>
      <c r="D5" s="164"/>
      <c r="E5" s="164"/>
      <c r="F5" s="164"/>
      <c r="G5" s="164"/>
      <c r="H5" s="164"/>
      <c r="I5" s="164"/>
      <c r="J5" s="164"/>
      <c r="K5" s="164"/>
      <c r="L5" s="164"/>
      <c r="M5" s="165"/>
    </row>
    <row r="6" spans="1:13" ht="19.95" customHeight="1">
      <c r="B6" s="166"/>
      <c r="C6" s="167"/>
      <c r="D6" s="167"/>
      <c r="E6" s="167"/>
      <c r="F6" s="167"/>
      <c r="G6" s="167"/>
      <c r="H6" s="167"/>
      <c r="I6" s="167"/>
      <c r="J6" s="167"/>
      <c r="K6" s="167"/>
      <c r="L6" s="167"/>
      <c r="M6" s="168"/>
    </row>
    <row r="7" spans="1:13" ht="19.95" customHeight="1">
      <c r="B7" s="166"/>
      <c r="C7" s="167"/>
      <c r="D7" s="167"/>
      <c r="E7" s="167"/>
      <c r="F7" s="167"/>
      <c r="G7" s="167"/>
      <c r="H7" s="167"/>
      <c r="I7" s="167"/>
      <c r="J7" s="167"/>
      <c r="K7" s="167"/>
      <c r="L7" s="167"/>
      <c r="M7" s="168"/>
    </row>
    <row r="8" spans="1:13" ht="19.95" customHeight="1">
      <c r="B8" s="166"/>
      <c r="C8" s="167"/>
      <c r="D8" s="167"/>
      <c r="E8" s="167"/>
      <c r="F8" s="167"/>
      <c r="G8" s="167"/>
      <c r="H8" s="167"/>
      <c r="I8" s="167"/>
      <c r="J8" s="167"/>
      <c r="K8" s="167"/>
      <c r="L8" s="167"/>
      <c r="M8" s="168"/>
    </row>
    <row r="9" spans="1:13" ht="19.95" customHeight="1">
      <c r="B9" s="166"/>
      <c r="C9" s="167"/>
      <c r="D9" s="167"/>
      <c r="E9" s="167"/>
      <c r="F9" s="167"/>
      <c r="G9" s="167"/>
      <c r="H9" s="167"/>
      <c r="I9" s="167"/>
      <c r="J9" s="167"/>
      <c r="K9" s="167"/>
      <c r="L9" s="167"/>
      <c r="M9" s="168"/>
    </row>
    <row r="10" spans="1:13" ht="19.95" customHeight="1">
      <c r="B10" s="166"/>
      <c r="C10" s="167"/>
      <c r="D10" s="167"/>
      <c r="E10" s="167"/>
      <c r="F10" s="167"/>
      <c r="G10" s="167"/>
      <c r="H10" s="167"/>
      <c r="I10" s="167"/>
      <c r="J10" s="167"/>
      <c r="K10" s="167"/>
      <c r="L10" s="167"/>
      <c r="M10" s="168"/>
    </row>
    <row r="11" spans="1:13" ht="19.95" customHeight="1">
      <c r="B11" s="166"/>
      <c r="C11" s="167"/>
      <c r="D11" s="167"/>
      <c r="E11" s="167"/>
      <c r="F11" s="167"/>
      <c r="G11" s="167"/>
      <c r="H11" s="167"/>
      <c r="I11" s="167"/>
      <c r="J11" s="167"/>
      <c r="K11" s="167"/>
      <c r="L11" s="167"/>
      <c r="M11" s="168"/>
    </row>
    <row r="12" spans="1:13" ht="19.95" customHeight="1">
      <c r="B12" s="166"/>
      <c r="C12" s="167"/>
      <c r="D12" s="167"/>
      <c r="E12" s="167"/>
      <c r="F12" s="167"/>
      <c r="G12" s="167"/>
      <c r="H12" s="167"/>
      <c r="I12" s="167"/>
      <c r="J12" s="167"/>
      <c r="K12" s="167"/>
      <c r="L12" s="167"/>
      <c r="M12" s="168"/>
    </row>
    <row r="13" spans="1:13" ht="19.95" customHeight="1">
      <c r="B13" s="166"/>
      <c r="C13" s="167"/>
      <c r="D13" s="167"/>
      <c r="E13" s="167"/>
      <c r="F13" s="167"/>
      <c r="G13" s="167"/>
      <c r="H13" s="167"/>
      <c r="I13" s="167"/>
      <c r="J13" s="167"/>
      <c r="K13" s="167"/>
      <c r="L13" s="167"/>
      <c r="M13" s="168"/>
    </row>
    <row r="14" spans="1:13" ht="19.95" customHeight="1">
      <c r="B14" s="166"/>
      <c r="C14" s="167"/>
      <c r="D14" s="167"/>
      <c r="E14" s="167"/>
      <c r="F14" s="167"/>
      <c r="G14" s="167"/>
      <c r="H14" s="167"/>
      <c r="I14" s="167"/>
      <c r="J14" s="167"/>
      <c r="K14" s="167"/>
      <c r="L14" s="167"/>
      <c r="M14" s="168"/>
    </row>
    <row r="15" spans="1:13" ht="19.95" customHeight="1">
      <c r="B15" s="166"/>
      <c r="C15" s="167"/>
      <c r="D15" s="167"/>
      <c r="E15" s="167"/>
      <c r="F15" s="167"/>
      <c r="G15" s="167"/>
      <c r="H15" s="167"/>
      <c r="I15" s="167"/>
      <c r="J15" s="167"/>
      <c r="K15" s="167"/>
      <c r="L15" s="167"/>
      <c r="M15" s="168"/>
    </row>
    <row r="16" spans="1:13" ht="19.95" customHeight="1">
      <c r="B16" s="166"/>
      <c r="C16" s="167"/>
      <c r="D16" s="167"/>
      <c r="E16" s="167"/>
      <c r="F16" s="167"/>
      <c r="G16" s="167"/>
      <c r="H16" s="167"/>
      <c r="I16" s="167"/>
      <c r="J16" s="167"/>
      <c r="K16" s="167"/>
      <c r="L16" s="167"/>
      <c r="M16" s="168"/>
    </row>
    <row r="17" spans="2:13" ht="19.95" customHeight="1">
      <c r="B17" s="166"/>
      <c r="C17" s="167"/>
      <c r="D17" s="167"/>
      <c r="E17" s="167"/>
      <c r="F17" s="167"/>
      <c r="G17" s="167"/>
      <c r="H17" s="167"/>
      <c r="I17" s="167"/>
      <c r="J17" s="167"/>
      <c r="K17" s="167"/>
      <c r="L17" s="167"/>
      <c r="M17" s="168"/>
    </row>
    <row r="18" spans="2:13" ht="19.95" customHeight="1">
      <c r="B18" s="166"/>
      <c r="C18" s="167"/>
      <c r="D18" s="167"/>
      <c r="E18" s="167"/>
      <c r="F18" s="167"/>
      <c r="G18" s="167"/>
      <c r="H18" s="167"/>
      <c r="I18" s="167"/>
      <c r="J18" s="167"/>
      <c r="K18" s="167"/>
      <c r="L18" s="167"/>
      <c r="M18" s="168"/>
    </row>
    <row r="19" spans="2:13" ht="19.95" customHeight="1">
      <c r="B19" s="166"/>
      <c r="C19" s="167"/>
      <c r="D19" s="167"/>
      <c r="E19" s="167"/>
      <c r="F19" s="167"/>
      <c r="G19" s="167"/>
      <c r="H19" s="167"/>
      <c r="I19" s="167"/>
      <c r="J19" s="167"/>
      <c r="K19" s="167"/>
      <c r="L19" s="167"/>
      <c r="M19" s="168"/>
    </row>
    <row r="20" spans="2:13" ht="19.95" customHeight="1" thickBot="1">
      <c r="B20" s="169"/>
      <c r="C20" s="170"/>
      <c r="D20" s="170"/>
      <c r="E20" s="170"/>
      <c r="F20" s="170"/>
      <c r="G20" s="170"/>
      <c r="H20" s="170"/>
      <c r="I20" s="170"/>
      <c r="J20" s="170"/>
      <c r="K20" s="170"/>
      <c r="L20" s="170"/>
      <c r="M20" s="171"/>
    </row>
    <row r="21" spans="2:13" ht="19.95"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zoomScaleNormal="100" workbookViewId="0">
      <selection activeCell="D3" sqref="D3"/>
    </sheetView>
  </sheetViews>
  <sheetFormatPr baseColWidth="10" defaultRowHeight="14.4"/>
  <cols>
    <col min="1" max="1" width="2.6640625" customWidth="1"/>
    <col min="2" max="2" width="36.88671875" bestFit="1" customWidth="1"/>
    <col min="3" max="14" width="8.6640625" style="87" customWidth="1"/>
    <col min="15" max="15" width="2.6640625" style="152" customWidth="1"/>
    <col min="16" max="16" width="8.6640625" customWidth="1"/>
  </cols>
  <sheetData>
    <row r="1" spans="1:17" s="5" customFormat="1" ht="19.95" customHeight="1">
      <c r="A1" s="1"/>
      <c r="B1" s="1"/>
      <c r="O1" s="151"/>
    </row>
    <row r="2" spans="1:17" s="5" customFormat="1" ht="19.95" customHeight="1">
      <c r="A2" s="1"/>
      <c r="B2" s="1"/>
      <c r="O2" s="151"/>
    </row>
    <row r="3" spans="1:17" s="5" customFormat="1" ht="19.95" customHeight="1">
      <c r="A3" s="1"/>
      <c r="B3" s="1"/>
      <c r="O3" s="151"/>
    </row>
    <row r="4" spans="1:17" ht="35.1" customHeight="1">
      <c r="B4" s="77" t="s">
        <v>32</v>
      </c>
    </row>
    <row r="5" spans="1:17" ht="30" customHeight="1">
      <c r="B5" s="9" t="s">
        <v>20</v>
      </c>
      <c r="C5" s="2">
        <v>2015</v>
      </c>
      <c r="D5" s="2" t="s">
        <v>26</v>
      </c>
      <c r="E5" s="2">
        <v>2016</v>
      </c>
      <c r="F5" s="2" t="s">
        <v>27</v>
      </c>
      <c r="G5" s="2">
        <v>2017</v>
      </c>
      <c r="H5" s="2" t="s">
        <v>28</v>
      </c>
      <c r="I5" s="2">
        <v>2018</v>
      </c>
      <c r="J5" s="2" t="s">
        <v>29</v>
      </c>
      <c r="K5" s="2">
        <v>2019</v>
      </c>
      <c r="L5" s="2" t="s">
        <v>64</v>
      </c>
      <c r="M5" s="2">
        <v>2020</v>
      </c>
      <c r="N5" s="2" t="s">
        <v>67</v>
      </c>
      <c r="O5" s="149"/>
      <c r="P5" s="2" t="s">
        <v>68</v>
      </c>
    </row>
    <row r="6" spans="1:17">
      <c r="B6" s="90"/>
      <c r="C6" s="91"/>
      <c r="D6" s="91"/>
      <c r="E6" s="91"/>
      <c r="F6" s="91"/>
      <c r="G6" s="91"/>
      <c r="H6" s="91"/>
      <c r="I6" s="91"/>
      <c r="J6" s="91"/>
      <c r="K6" s="91"/>
      <c r="L6" s="91"/>
      <c r="M6" s="91"/>
      <c r="N6" s="91"/>
      <c r="O6" s="153"/>
      <c r="P6" s="91"/>
    </row>
    <row r="7" spans="1:17" ht="24.9" customHeight="1">
      <c r="B7" s="148" t="s">
        <v>63</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17">
        <v>1224.0640000000001</v>
      </c>
      <c r="O7" s="150"/>
      <c r="P7" s="160">
        <f>N7/L7-1</f>
        <v>0.11641176293542577</v>
      </c>
      <c r="Q7" s="128"/>
    </row>
    <row r="8" spans="1:17" ht="24.9"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18">
        <v>-734.89700000000005</v>
      </c>
      <c r="O8" s="154"/>
      <c r="P8" s="161">
        <f t="shared" ref="P8:P18" si="0">N8/L8-1</f>
        <v>0.22421622522072315</v>
      </c>
      <c r="Q8" s="128"/>
    </row>
    <row r="9" spans="1:17" ht="24.9"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18">
        <v>-71.703000000000003</v>
      </c>
      <c r="O9" s="154"/>
      <c r="P9" s="161">
        <f t="shared" si="0"/>
        <v>7.0162084713889294E-2</v>
      </c>
      <c r="Q9" s="128"/>
    </row>
    <row r="10" spans="1:17" ht="24.9"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19">
        <f>+N7+N8+N9</f>
        <v>417.46400000000006</v>
      </c>
      <c r="O10" s="150"/>
      <c r="P10" s="123">
        <f t="shared" si="0"/>
        <v>-2.7173900378677396E-2</v>
      </c>
      <c r="Q10" s="128"/>
    </row>
    <row r="11" spans="1:17" ht="24.9"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18">
        <v>-52.588999999999999</v>
      </c>
      <c r="O11" s="154"/>
      <c r="P11" s="161">
        <f t="shared" si="0"/>
        <v>-0.37557587271431969</v>
      </c>
      <c r="Q11" s="128"/>
    </row>
    <row r="12" spans="1:17" ht="24.9"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19">
        <f>+N10+N11</f>
        <v>364.87500000000006</v>
      </c>
      <c r="O12" s="150"/>
      <c r="P12" s="123">
        <f t="shared" si="0"/>
        <v>5.7900001449674887E-2</v>
      </c>
      <c r="Q12" s="128"/>
    </row>
    <row r="13" spans="1:17" ht="24.9" customHeight="1">
      <c r="B13" s="4" t="s">
        <v>33</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18">
        <v>2.6440000000000001</v>
      </c>
      <c r="O13" s="154"/>
      <c r="P13" s="161" t="s">
        <v>69</v>
      </c>
      <c r="Q13" s="128"/>
    </row>
    <row r="14" spans="1:17" ht="24.9"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18">
        <v>0.54100000000000004</v>
      </c>
      <c r="O14" s="154"/>
      <c r="P14" s="161" t="s">
        <v>69</v>
      </c>
      <c r="Q14" s="128"/>
    </row>
    <row r="15" spans="1:17" ht="24.9" customHeight="1">
      <c r="B15" s="3" t="s">
        <v>1</v>
      </c>
      <c r="C15" s="84">
        <v>0</v>
      </c>
      <c r="D15" s="118">
        <v>0</v>
      </c>
      <c r="E15" s="125">
        <v>0</v>
      </c>
      <c r="F15" s="118">
        <v>0</v>
      </c>
      <c r="G15" s="125">
        <v>0</v>
      </c>
      <c r="H15" s="118">
        <v>19.626000000000001</v>
      </c>
      <c r="I15" s="125">
        <v>19.548999999999999</v>
      </c>
      <c r="J15" s="118">
        <v>0</v>
      </c>
      <c r="K15" s="125">
        <v>0</v>
      </c>
      <c r="L15" s="118">
        <v>0</v>
      </c>
      <c r="M15" s="125">
        <v>-10.974</v>
      </c>
      <c r="N15" s="118">
        <v>0</v>
      </c>
      <c r="O15" s="154"/>
      <c r="P15" s="161" t="s">
        <v>69</v>
      </c>
      <c r="Q15" s="128"/>
    </row>
    <row r="16" spans="1:17" ht="24.9"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18">
        <v>-91.108999999999995</v>
      </c>
      <c r="O16" s="154"/>
      <c r="P16" s="161">
        <f t="shared" si="0"/>
        <v>-3.685184206353409E-2</v>
      </c>
      <c r="Q16" s="128"/>
    </row>
    <row r="17" spans="2:17" ht="24.9"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20">
        <f>+N12+N13+N14+N15+N16</f>
        <v>276.95100000000008</v>
      </c>
      <c r="O17" s="154"/>
      <c r="P17" s="162">
        <f t="shared" si="0"/>
        <v>0.11023319022020206</v>
      </c>
      <c r="Q17" s="128"/>
    </row>
    <row r="18" spans="2:17" ht="24.9"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21">
        <v>277.05799999999999</v>
      </c>
      <c r="O18" s="150"/>
      <c r="P18" s="127">
        <f t="shared" si="0"/>
        <v>0.11063096287982033</v>
      </c>
      <c r="Q18" s="128"/>
    </row>
    <row r="19" spans="2:17">
      <c r="B19" s="5"/>
      <c r="C19" s="82"/>
      <c r="D19" s="122"/>
      <c r="E19" s="122"/>
      <c r="F19" s="122"/>
      <c r="G19" s="122"/>
      <c r="H19" s="122"/>
      <c r="I19" s="122"/>
      <c r="J19" s="122"/>
      <c r="K19" s="122"/>
      <c r="L19" s="122"/>
      <c r="M19" s="122"/>
      <c r="N19" s="122"/>
      <c r="O19" s="155"/>
      <c r="P19" s="82"/>
    </row>
    <row r="20" spans="2:17" ht="24.9" customHeight="1">
      <c r="B20" s="8" t="s">
        <v>34</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23">
        <f>-(N8+N9)/N7</f>
        <v>0.65895247307330329</v>
      </c>
      <c r="O20" s="156"/>
      <c r="P20" s="159" t="s">
        <v>70</v>
      </c>
      <c r="Q20" s="158"/>
    </row>
    <row r="21" spans="2:17">
      <c r="C21" s="102"/>
      <c r="D21" s="102"/>
      <c r="E21" s="102"/>
      <c r="F21" s="102"/>
      <c r="G21" s="102"/>
      <c r="H21" s="102"/>
      <c r="I21" s="147"/>
      <c r="J21" s="102"/>
      <c r="L21" s="146"/>
      <c r="M21" s="146"/>
      <c r="N21" s="146"/>
      <c r="O21" s="157"/>
    </row>
    <row r="22" spans="2:17" ht="42.75" customHeight="1">
      <c r="B22" s="172" t="s">
        <v>66</v>
      </c>
      <c r="C22" s="172"/>
      <c r="D22" s="172"/>
      <c r="E22" s="172"/>
      <c r="F22" s="172"/>
      <c r="G22" s="172"/>
      <c r="H22" s="172"/>
      <c r="I22" s="172"/>
      <c r="J22" s="172"/>
      <c r="K22" s="172"/>
      <c r="L22" s="172"/>
      <c r="M22" s="172"/>
      <c r="N22" s="172"/>
      <c r="O22" s="172"/>
      <c r="P22" s="172"/>
    </row>
  </sheetData>
  <mergeCells count="1">
    <mergeCell ref="B22:P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topLeftCell="B1" zoomScaleNormal="100" zoomScaleSheetLayoutView="100" workbookViewId="0">
      <selection activeCell="B2" sqref="B2"/>
    </sheetView>
  </sheetViews>
  <sheetFormatPr baseColWidth="10" defaultColWidth="11.44140625" defaultRowHeight="13.2"/>
  <cols>
    <col min="1" max="1" width="2.6640625" style="35" customWidth="1"/>
    <col min="2" max="2" width="55.109375" style="35" customWidth="1"/>
    <col min="3" max="3" width="12" style="35" customWidth="1"/>
    <col min="4" max="7" width="10.6640625" style="35" customWidth="1"/>
    <col min="8" max="8" width="2.88671875" style="54" customWidth="1"/>
    <col min="9" max="16" width="10.6640625" style="35" customWidth="1"/>
    <col min="17" max="16384" width="11.44140625" style="35"/>
  </cols>
  <sheetData>
    <row r="1" spans="1:16" s="5" customFormat="1" ht="19.95" customHeight="1">
      <c r="A1" s="1"/>
      <c r="B1" s="1"/>
      <c r="H1" s="55"/>
    </row>
    <row r="2" spans="1:16" s="5" customFormat="1" ht="19.95" customHeight="1">
      <c r="A2" s="1"/>
      <c r="B2" s="1"/>
      <c r="H2" s="55"/>
    </row>
    <row r="3" spans="1:16" s="5" customFormat="1" ht="19.95" customHeight="1">
      <c r="A3" s="1"/>
      <c r="B3" s="1"/>
      <c r="H3" s="55"/>
    </row>
    <row r="4" spans="1:16" s="5" customFormat="1" ht="34.950000000000003" customHeight="1">
      <c r="B4" s="28" t="s">
        <v>45</v>
      </c>
      <c r="H4" s="55"/>
    </row>
    <row r="5" spans="1:16" s="5" customFormat="1" ht="19.95" customHeight="1">
      <c r="B5" s="28"/>
      <c r="C5" s="173" t="s">
        <v>46</v>
      </c>
      <c r="D5" s="173"/>
      <c r="E5" s="173"/>
      <c r="F5" s="173"/>
      <c r="G5" s="173"/>
      <c r="H5" s="56"/>
      <c r="I5" s="173" t="s">
        <v>47</v>
      </c>
      <c r="J5" s="173"/>
      <c r="K5" s="173"/>
      <c r="L5" s="173"/>
      <c r="M5" s="173"/>
      <c r="N5" s="173"/>
      <c r="O5" s="173"/>
      <c r="P5" s="173"/>
    </row>
    <row r="6" spans="1:16" s="30" customFormat="1" ht="10.199999999999999" customHeight="1">
      <c r="B6" s="28"/>
      <c r="C6" s="31"/>
      <c r="D6" s="31"/>
      <c r="E6" s="31"/>
      <c r="F6" s="31"/>
      <c r="G6" s="31"/>
      <c r="H6" s="57"/>
    </row>
    <row r="7" spans="1:16"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row>
    <row r="8" spans="1:16" s="32" customFormat="1" ht="15" customHeight="1">
      <c r="B8" s="33"/>
      <c r="C8" s="31"/>
      <c r="D8" s="31"/>
      <c r="E8" s="31"/>
      <c r="F8" s="31"/>
      <c r="G8" s="31"/>
      <c r="H8" s="61"/>
      <c r="I8" s="31"/>
      <c r="J8" s="31"/>
      <c r="K8" s="34"/>
      <c r="L8" s="31"/>
      <c r="M8" s="34"/>
      <c r="N8" s="31"/>
      <c r="O8" s="31"/>
      <c r="P8" s="31"/>
    </row>
    <row r="9" spans="1:16" s="13" customFormat="1" ht="24.9"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row>
    <row r="10" spans="1:16" s="13" customFormat="1" ht="24.9"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row>
    <row r="11" spans="1:16" s="13" customFormat="1" ht="24.9"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row>
    <row r="12" spans="1:16" s="13" customFormat="1" ht="24.9"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row>
    <row r="13" spans="1:16" s="13" customFormat="1" ht="24.9"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c r="P13" s="113"/>
    </row>
    <row r="14" spans="1:16" s="13" customFormat="1" ht="24.9"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row>
    <row r="15" spans="1:16" s="13" customFormat="1" ht="24.9"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row>
    <row r="16" spans="1:16" s="13" customFormat="1" ht="24.9"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row>
    <row r="17" spans="2:16" s="13" customFormat="1" ht="24.9"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row>
    <row r="18" spans="2:16" s="13" customFormat="1" ht="24.9"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c r="P18" s="112"/>
    </row>
    <row r="19" spans="2:16" s="13" customFormat="1" ht="24.9"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row>
    <row r="20" spans="2:16" s="13" customFormat="1" ht="24.9"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row>
    <row r="21" spans="2:16" s="13" customFormat="1" ht="24.9"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row>
    <row r="22" spans="2:16" s="13" customFormat="1" ht="24.9"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row>
    <row r="23" spans="2:16" s="13" customFormat="1" ht="24.9"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row>
    <row r="24" spans="2:16" s="38" customFormat="1" ht="19.95" customHeight="1">
      <c r="B24" s="39"/>
      <c r="C24" s="40"/>
      <c r="D24" s="40"/>
      <c r="E24" s="40"/>
      <c r="F24" s="40"/>
      <c r="G24" s="40"/>
      <c r="H24" s="64"/>
      <c r="I24" s="40"/>
      <c r="J24" s="40"/>
      <c r="K24" s="40"/>
      <c r="L24" s="40"/>
      <c r="M24" s="40"/>
      <c r="O24" s="40"/>
    </row>
    <row r="25" spans="2:16"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row>
    <row r="26" spans="2:16" s="53" customFormat="1" ht="15" customHeight="1">
      <c r="B26" s="69"/>
      <c r="C26" s="70"/>
      <c r="D26" s="70"/>
      <c r="E26" s="70"/>
      <c r="F26" s="70"/>
      <c r="G26" s="70"/>
      <c r="H26" s="65"/>
      <c r="I26" s="70"/>
      <c r="J26" s="70"/>
      <c r="K26" s="70"/>
      <c r="L26" s="70"/>
      <c r="M26" s="70"/>
      <c r="O26" s="70"/>
    </row>
    <row r="27" spans="2:16" s="13" customFormat="1" ht="24.9"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row>
    <row r="28" spans="2:16" s="13" customFormat="1" ht="24.9"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row>
    <row r="29" spans="2:16" s="13" customFormat="1" ht="24.9"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row>
    <row r="30" spans="2:16" s="13" customFormat="1" ht="24.9"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row>
    <row r="31" spans="2:16" s="13" customFormat="1" ht="24.9"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row>
    <row r="32" spans="2:16" s="13" customFormat="1" ht="24.9"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row>
    <row r="33" spans="2:16" s="13" customFormat="1" ht="24.9"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row>
    <row r="34" spans="2:16" s="13" customFormat="1" ht="24.9"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row>
    <row r="35" spans="2:16" s="13" customFormat="1" ht="24.9"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row>
    <row r="36" spans="2:16" s="13" customFormat="1" ht="24.9"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row>
    <row r="37" spans="2:16" s="13" customFormat="1" ht="24.9"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row>
    <row r="38" spans="2:16" s="13" customFormat="1" ht="24.9"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row>
    <row r="39" spans="2:16" s="38" customFormat="1" ht="19.95" customHeight="1">
      <c r="B39" s="100"/>
      <c r="C39" s="101"/>
      <c r="D39" s="101"/>
      <c r="E39" s="101"/>
      <c r="F39" s="101"/>
      <c r="G39" s="101"/>
      <c r="H39" s="64"/>
      <c r="I39" s="101"/>
      <c r="J39" s="101"/>
      <c r="K39" s="101"/>
      <c r="L39" s="101"/>
      <c r="M39" s="101"/>
    </row>
    <row r="40" spans="2:16">
      <c r="H40" s="68"/>
    </row>
    <row r="41" spans="2:16">
      <c r="H41" s="68"/>
    </row>
    <row r="42" spans="2:16">
      <c r="H42" s="68"/>
    </row>
    <row r="43" spans="2:16">
      <c r="H43" s="68"/>
    </row>
    <row r="47" spans="2:16">
      <c r="E47" s="36"/>
    </row>
    <row r="48" spans="2:16">
      <c r="E48" s="36"/>
    </row>
    <row r="49" spans="5:5">
      <c r="E49" s="14"/>
    </row>
    <row r="50" spans="5:5">
      <c r="E50" s="36"/>
    </row>
    <row r="51" spans="5:5">
      <c r="E51" s="36"/>
    </row>
    <row r="52" spans="5:5">
      <c r="E52" s="36"/>
    </row>
  </sheetData>
  <mergeCells count="2">
    <mergeCell ref="C5:G5"/>
    <mergeCell ref="I5:P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showGridLines="0" topLeftCell="A13" zoomScaleNormal="100" workbookViewId="0">
      <selection activeCell="Q21" sqref="Q21"/>
    </sheetView>
  </sheetViews>
  <sheetFormatPr baseColWidth="10" defaultColWidth="12.5546875" defaultRowHeight="12.75" customHeight="1" zeroHeight="1"/>
  <cols>
    <col min="1" max="1" width="2.6640625" style="5" customWidth="1"/>
    <col min="2" max="2" width="51.109375" style="5" customWidth="1"/>
    <col min="3" max="11" width="8.6640625" style="5" customWidth="1"/>
    <col min="12" max="14" width="8.88671875" style="5" customWidth="1"/>
    <col min="15" max="21" width="11.88671875" style="5" customWidth="1"/>
    <col min="22" max="16384" width="12.5546875" style="5"/>
  </cols>
  <sheetData>
    <row r="1" spans="1:14" ht="19.95" customHeight="1">
      <c r="A1" s="1"/>
      <c r="B1" s="1"/>
      <c r="C1" s="1"/>
    </row>
    <row r="2" spans="1:14" ht="19.95" customHeight="1">
      <c r="A2" s="1"/>
      <c r="B2" s="1"/>
      <c r="C2" s="1"/>
    </row>
    <row r="3" spans="1:14" ht="19.95" customHeight="1">
      <c r="A3" s="1"/>
      <c r="B3" s="1"/>
      <c r="C3" s="1"/>
    </row>
    <row r="4" spans="1:14" ht="35.1" customHeight="1">
      <c r="B4" s="174" t="s">
        <v>44</v>
      </c>
      <c r="C4" s="174"/>
      <c r="D4" s="175"/>
    </row>
    <row r="5" spans="1:14" ht="30" customHeight="1">
      <c r="B5" s="9" t="s">
        <v>20</v>
      </c>
      <c r="C5" s="29">
        <v>42339</v>
      </c>
      <c r="D5" s="29">
        <v>42522</v>
      </c>
      <c r="E5" s="29">
        <v>42705</v>
      </c>
      <c r="F5" s="29">
        <v>42887</v>
      </c>
      <c r="G5" s="29">
        <v>43070</v>
      </c>
      <c r="H5" s="29">
        <v>43252</v>
      </c>
      <c r="I5" s="29">
        <v>43435</v>
      </c>
      <c r="J5" s="29">
        <v>43617</v>
      </c>
      <c r="K5" s="29">
        <v>43800</v>
      </c>
      <c r="L5" s="29">
        <v>43983</v>
      </c>
      <c r="M5" s="29">
        <v>44166</v>
      </c>
      <c r="N5" s="29">
        <v>44348</v>
      </c>
    </row>
    <row r="6" spans="1:14" s="30" customFormat="1" ht="15" customHeight="1">
      <c r="A6" s="107"/>
      <c r="B6" s="108"/>
      <c r="C6" s="109"/>
      <c r="D6" s="109"/>
      <c r="E6" s="109"/>
      <c r="F6" s="109"/>
      <c r="G6" s="109"/>
      <c r="H6" s="109"/>
      <c r="I6" s="109"/>
      <c r="J6" s="109"/>
      <c r="K6" s="109"/>
      <c r="L6" s="109"/>
      <c r="M6" s="109"/>
      <c r="N6" s="109"/>
    </row>
    <row r="7" spans="1:14" ht="24.9" customHeight="1">
      <c r="B7" s="92" t="s">
        <v>43</v>
      </c>
      <c r="C7" s="93"/>
      <c r="D7" s="94"/>
      <c r="E7" s="94"/>
      <c r="F7" s="94"/>
      <c r="G7" s="94"/>
      <c r="H7" s="94"/>
      <c r="I7" s="94"/>
      <c r="J7" s="94"/>
      <c r="K7" s="94"/>
      <c r="L7" s="94"/>
      <c r="M7" s="94"/>
      <c r="N7" s="94"/>
    </row>
    <row r="8" spans="1:14" ht="24.9"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row>
    <row r="9" spans="1:14" ht="24.9" customHeight="1">
      <c r="B9" s="22" t="s">
        <v>39</v>
      </c>
      <c r="C9" s="141">
        <v>4689</v>
      </c>
      <c r="D9" s="23">
        <v>4796</v>
      </c>
      <c r="E9" s="141">
        <v>4850</v>
      </c>
      <c r="F9" s="23">
        <v>5196</v>
      </c>
      <c r="G9" s="141">
        <f>G8</f>
        <v>5294</v>
      </c>
      <c r="H9" s="23">
        <v>5590</v>
      </c>
      <c r="I9" s="141">
        <v>5594</v>
      </c>
      <c r="J9" s="24">
        <v>5988</v>
      </c>
      <c r="K9" s="141">
        <v>6164</v>
      </c>
      <c r="L9" s="24">
        <v>6437</v>
      </c>
      <c r="M9" s="141">
        <v>6744</v>
      </c>
      <c r="N9" s="24">
        <v>7074</v>
      </c>
    </row>
    <row r="10" spans="1:14" ht="24.9"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row>
    <row r="11" spans="1:14" ht="24.9"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row>
    <row r="12" spans="1:14" ht="24.9"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row>
    <row r="13" spans="1:14" s="30" customFormat="1" ht="15" customHeight="1">
      <c r="B13" s="88"/>
      <c r="C13" s="89"/>
      <c r="D13" s="110"/>
      <c r="E13" s="89"/>
      <c r="F13" s="111"/>
      <c r="G13" s="89"/>
      <c r="H13" s="89"/>
      <c r="I13" s="89"/>
      <c r="J13" s="89"/>
      <c r="K13" s="89"/>
      <c r="L13" s="89"/>
      <c r="M13" s="89"/>
      <c r="N13" s="89"/>
    </row>
    <row r="14" spans="1:14" ht="24.9" customHeight="1">
      <c r="B14" s="92" t="s">
        <v>59</v>
      </c>
      <c r="C14" s="95"/>
      <c r="D14" s="96"/>
      <c r="E14" s="97"/>
      <c r="F14" s="96"/>
      <c r="G14" s="97"/>
      <c r="H14" s="96"/>
      <c r="I14" s="97"/>
      <c r="J14" s="97"/>
      <c r="K14" s="97"/>
      <c r="L14" s="97"/>
      <c r="M14" s="97"/>
      <c r="N14" s="97"/>
    </row>
    <row r="15" spans="1:14" ht="24.9" customHeight="1">
      <c r="B15" s="22" t="s">
        <v>36</v>
      </c>
      <c r="C15" s="143">
        <f t="shared" ref="C15:K15" si="0">C9/C12</f>
        <v>0.15837655953962243</v>
      </c>
      <c r="D15" s="26">
        <f t="shared" si="0"/>
        <v>0.15278697083849968</v>
      </c>
      <c r="E15" s="143">
        <f t="shared" si="0"/>
        <v>0.1528061173613364</v>
      </c>
      <c r="F15" s="26">
        <f t="shared" si="0"/>
        <v>0.16852655074189726</v>
      </c>
      <c r="G15" s="143">
        <f t="shared" si="0"/>
        <v>0.18519791496673069</v>
      </c>
      <c r="H15" s="26">
        <f t="shared" si="0"/>
        <v>0.18348409665631046</v>
      </c>
      <c r="I15" s="143">
        <f t="shared" si="0"/>
        <v>0.17470498000386886</v>
      </c>
      <c r="J15" s="26">
        <f t="shared" si="0"/>
        <v>0.17544168058363366</v>
      </c>
      <c r="K15" s="143">
        <f t="shared" si="0"/>
        <v>0.16387515286861276</v>
      </c>
      <c r="L15" s="26">
        <f>L9/L12</f>
        <v>0.16770445249198865</v>
      </c>
      <c r="M15" s="143">
        <v>0.16800000000000001</v>
      </c>
      <c r="N15" s="26">
        <f>N9/N12</f>
        <v>0.17123768487811963</v>
      </c>
    </row>
    <row r="16" spans="1:14" ht="24.9" customHeight="1">
      <c r="B16" s="22" t="s">
        <v>37</v>
      </c>
      <c r="C16" s="143">
        <f t="shared" ref="C16:K16" si="1">C8/C12</f>
        <v>0.15837655953962243</v>
      </c>
      <c r="D16" s="26">
        <f t="shared" si="1"/>
        <v>0.15281882800506316</v>
      </c>
      <c r="E16" s="143">
        <f t="shared" si="1"/>
        <v>0.1528061173613364</v>
      </c>
      <c r="F16" s="26">
        <f t="shared" si="1"/>
        <v>0.16894819145776421</v>
      </c>
      <c r="G16" s="143">
        <f t="shared" si="1"/>
        <v>0.18519791496673069</v>
      </c>
      <c r="H16" s="26">
        <f t="shared" si="1"/>
        <v>0.18499398367709585</v>
      </c>
      <c r="I16" s="143">
        <f t="shared" si="1"/>
        <v>0.1761103650771928</v>
      </c>
      <c r="J16" s="26">
        <f t="shared" si="1"/>
        <v>0.1764378424306349</v>
      </c>
      <c r="K16" s="143">
        <f t="shared" si="1"/>
        <v>0.16480565746796405</v>
      </c>
      <c r="L16" s="26">
        <f>L8/L12</f>
        <v>0.16830367610660971</v>
      </c>
      <c r="M16" s="143">
        <v>0.16900000000000001</v>
      </c>
      <c r="N16" s="26">
        <f>N8/N12</f>
        <v>0.17150940427489048</v>
      </c>
    </row>
    <row r="17" spans="2:14" ht="24.9" customHeight="1">
      <c r="B17" s="18" t="s">
        <v>38</v>
      </c>
      <c r="C17" s="144">
        <f t="shared" ref="C17:K17" si="2">C11/C12</f>
        <v>0.16107865481860936</v>
      </c>
      <c r="D17" s="27">
        <f t="shared" si="2"/>
        <v>0.16897041145275277</v>
      </c>
      <c r="E17" s="144">
        <f t="shared" si="2"/>
        <v>0.16544019015760361</v>
      </c>
      <c r="F17" s="27">
        <f t="shared" si="2"/>
        <v>0.19599806507568998</v>
      </c>
      <c r="G17" s="144">
        <f t="shared" si="2"/>
        <v>0.21475821684562896</v>
      </c>
      <c r="H17" s="27">
        <f t="shared" si="2"/>
        <v>0.20777358351242312</v>
      </c>
      <c r="I17" s="144">
        <f t="shared" si="2"/>
        <v>0.19759714130934544</v>
      </c>
      <c r="J17" s="27">
        <f t="shared" si="2"/>
        <v>0.22056195247722013</v>
      </c>
      <c r="K17" s="144">
        <f t="shared" si="2"/>
        <v>0.21404264369649598</v>
      </c>
      <c r="L17" s="27">
        <f>L11/L12</f>
        <v>0.21689289529218664</v>
      </c>
      <c r="M17" s="144">
        <v>0.216</v>
      </c>
      <c r="N17" s="27">
        <f>N11/N12</f>
        <v>0.21589891312241291</v>
      </c>
    </row>
    <row r="18" spans="2:14" s="30" customFormat="1" ht="15" customHeight="1">
      <c r="B18" s="88"/>
      <c r="C18" s="89"/>
      <c r="D18" s="89"/>
      <c r="E18" s="89"/>
      <c r="F18" s="89"/>
      <c r="G18" s="89"/>
      <c r="H18" s="89"/>
      <c r="I18" s="89"/>
      <c r="J18" s="89"/>
      <c r="K18" s="89"/>
      <c r="L18" s="89"/>
      <c r="M18" s="89"/>
      <c r="N18" s="89"/>
    </row>
    <row r="19" spans="2:14" ht="24.9" customHeight="1">
      <c r="B19" s="92" t="s">
        <v>60</v>
      </c>
      <c r="C19" s="95"/>
      <c r="D19" s="96"/>
      <c r="E19" s="97"/>
      <c r="F19" s="96"/>
      <c r="G19" s="97"/>
      <c r="H19" s="96"/>
      <c r="I19" s="97"/>
      <c r="J19" s="97"/>
      <c r="K19" s="97"/>
      <c r="L19" s="97"/>
      <c r="M19" s="97"/>
      <c r="N19" s="97"/>
    </row>
    <row r="20" spans="2:14" ht="24.9"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row>
    <row r="21" spans="2:14" ht="12.75" customHeight="1">
      <c r="B21" s="12"/>
      <c r="C21" s="12"/>
      <c r="D21" s="11"/>
      <c r="E21" s="11"/>
      <c r="F21" s="11"/>
      <c r="G21" s="11"/>
      <c r="H21" s="11"/>
      <c r="I21" s="11"/>
      <c r="J21" s="11"/>
      <c r="K21" s="11"/>
    </row>
    <row r="22" spans="2:14" s="106" customFormat="1" ht="84.75" customHeight="1">
      <c r="B22" s="176" t="s">
        <v>71</v>
      </c>
      <c r="C22" s="176"/>
      <c r="D22" s="176"/>
      <c r="E22" s="176"/>
      <c r="F22" s="176"/>
      <c r="G22" s="176"/>
      <c r="H22" s="176"/>
      <c r="I22" s="176"/>
      <c r="J22" s="176"/>
      <c r="K22" s="176"/>
      <c r="L22" s="176"/>
      <c r="M22" s="176"/>
      <c r="N22" s="176"/>
    </row>
    <row r="23" spans="2:14" ht="12.75" customHeight="1"/>
    <row r="24" spans="2:14" ht="12.75" customHeight="1"/>
    <row r="25" spans="2:14" ht="12.75" customHeight="1"/>
    <row r="26" spans="2:14" ht="12.75" customHeight="1"/>
    <row r="27" spans="2:14" ht="12.75" customHeight="1"/>
    <row r="28" spans="2:14" ht="12.75" customHeight="1"/>
    <row r="29" spans="2:14" ht="12.75" customHeight="1"/>
    <row r="30" spans="2:14" ht="12.75" customHeight="1"/>
    <row r="31" spans="2:14" ht="12.75" customHeight="1"/>
    <row r="32" spans="2: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2021-02-18T20:31:10Z</cp:lastPrinted>
  <dcterms:created xsi:type="dcterms:W3CDTF">2019-07-16T13:32:44Z</dcterms:created>
  <dcterms:modified xsi:type="dcterms:W3CDTF">2021-08-25T14:58:59Z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