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920" yWindow="-60" windowWidth="12120" windowHeight="7540" tabRatio="879" firstSheet="2" activeTab="3"/>
  </bookViews>
  <sheets>
    <sheet name="Param" sheetId="23" r:id="rId1"/>
    <sheet name="Référentiel" sheetId="24" r:id="rId2"/>
    <sheet name="Disclaimer" sheetId="13"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6" hidden="1">'A. HTT General'!$L$112:$L$126</definedName>
    <definedName name="_xlnm._FilterDatabase" localSheetId="7" hidden="1">'B1. HTT Mortgage Assets'!$A$11:$D$187</definedName>
    <definedName name="acceptable_use_policy" localSheetId="2">Disclaimer!#REF!</definedName>
    <definedName name="cut_off" localSheetId="1">[1]Param!$C$3</definedName>
    <definedName name="cut_off">Param!$C$3</definedName>
    <definedName name="general_tc" localSheetId="2">Disclaimer!$A$61</definedName>
    <definedName name="_xlnm.Print_Titles" localSheetId="2">Disclaimer!$2:$2</definedName>
    <definedName name="_xlnm.Print_Titles" localSheetId="5">FAQ!$4:$4</definedName>
    <definedName name="privacy_policy" localSheetId="2">Disclaimer!$A$136</definedName>
    <definedName name="_xlnm.Print_Area" localSheetId="6">'A. HTT General'!$A$1:$G$365</definedName>
    <definedName name="_xlnm.Print_Area" localSheetId="7">'B1. HTT Mortgage Assets'!$A$1:$G$577</definedName>
    <definedName name="_xlnm.Print_Area" localSheetId="8">'B2. HTT Public Sector Assets'!$A$1:$G$179</definedName>
    <definedName name="_xlnm.Print_Area" localSheetId="9">'B3. HTT Shipping Assets'!$A$1:$G$211</definedName>
    <definedName name="_xlnm.Print_Area" localSheetId="10">'C. HTT Harmonised Glossary'!$A$1:$C$58</definedName>
    <definedName name="_xlnm.Print_Area" localSheetId="4">'Completion Instructions'!$B$2:$J$71</definedName>
    <definedName name="_xlnm.Print_Area" localSheetId="2">Disclaimer!$A$1:$A$170</definedName>
    <definedName name="_xlnm.Print_Area" localSheetId="5">FAQ!$A$1:$C$35</definedName>
    <definedName name="_xlnm.Print_Area" localSheetId="3">Introduction!$A$1:$K$44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0" l="1"/>
  <c r="C156" i="10" l="1"/>
  <c r="C148" i="10"/>
  <c r="D22" i="10"/>
  <c r="C22" i="10"/>
  <c r="D89" i="8"/>
  <c r="C131" i="10" l="1"/>
  <c r="C130" i="10"/>
  <c r="D105" i="8"/>
  <c r="C105" i="8"/>
  <c r="D104" i="8"/>
  <c r="C104" i="8"/>
  <c r="D103" i="8"/>
  <c r="C103" i="8"/>
  <c r="D102" i="8"/>
  <c r="C102" i="8"/>
  <c r="D99" i="8"/>
  <c r="C99" i="8"/>
  <c r="D98" i="8"/>
  <c r="C98" i="8"/>
  <c r="D97" i="8"/>
  <c r="C97" i="8"/>
  <c r="D96" i="8"/>
  <c r="C96" i="8"/>
  <c r="D95" i="8"/>
  <c r="C95" i="8"/>
  <c r="D94" i="8"/>
  <c r="C94" i="8"/>
  <c r="D93" i="8"/>
  <c r="C93" i="8"/>
  <c r="D82" i="8"/>
  <c r="C82" i="8"/>
  <c r="D81" i="8"/>
  <c r="C81" i="8"/>
  <c r="D80" i="8"/>
  <c r="C80" i="8"/>
  <c r="D79" i="8"/>
  <c r="C79" i="8"/>
  <c r="D76" i="8"/>
  <c r="C76" i="8"/>
  <c r="D75" i="8"/>
  <c r="C75" i="8"/>
  <c r="D74" i="8"/>
  <c r="C74" i="8"/>
  <c r="D73" i="8"/>
  <c r="C73" i="8"/>
  <c r="D72" i="8"/>
  <c r="C72" i="8"/>
  <c r="D71" i="8"/>
  <c r="C71" i="8"/>
  <c r="D70" i="8"/>
  <c r="C70" i="8"/>
  <c r="C89" i="8"/>
  <c r="D66" i="8"/>
  <c r="C66" i="8"/>
  <c r="C118" i="10"/>
  <c r="C117" i="10"/>
  <c r="C116" i="10"/>
  <c r="C115" i="10"/>
  <c r="C114" i="10"/>
  <c r="C113" i="10"/>
  <c r="C112" i="10"/>
  <c r="C111" i="10"/>
  <c r="C110" i="10"/>
  <c r="C109" i="10"/>
  <c r="C108" i="10"/>
  <c r="C107" i="10"/>
  <c r="C106" i="10"/>
  <c r="C105" i="10"/>
  <c r="C104" i="10"/>
  <c r="C10" i="10"/>
  <c r="C54" i="8"/>
  <c r="C39" i="8"/>
  <c r="C38" i="8"/>
  <c r="C164" i="8"/>
  <c r="C159" i="10"/>
  <c r="C158" i="10"/>
  <c r="C157" i="10"/>
  <c r="C151" i="10"/>
  <c r="C150" i="10"/>
  <c r="C149" i="10"/>
  <c r="D26" i="10"/>
  <c r="C26" i="10"/>
  <c r="D25" i="10"/>
  <c r="C25" i="10"/>
  <c r="D24" i="10"/>
  <c r="C24" i="10"/>
  <c r="D23" i="10"/>
  <c r="C23" i="10"/>
  <c r="C173" i="10" l="1"/>
  <c r="C39" i="10"/>
  <c r="D164" i="8" l="1"/>
  <c r="C132" i="10"/>
  <c r="C3" i="23" l="1"/>
  <c r="F9" i="5" s="1"/>
  <c r="D2" i="23"/>
  <c r="E2" i="23" l="1"/>
  <c r="C7" i="23" s="1"/>
  <c r="C4" i="23"/>
  <c r="F10" i="5" s="1"/>
  <c r="C17" i="8"/>
  <c r="C8" i="23"/>
  <c r="C9" i="23" s="1"/>
  <c r="F44" i="9" l="1"/>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F292" i="8"/>
  <c r="D290" i="8"/>
  <c r="C293" i="8"/>
  <c r="C300" i="8"/>
  <c r="D300" i="8"/>
  <c r="D292"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D37" i="10"/>
  <c r="G35" i="10" s="1"/>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299" i="8"/>
  <c r="C298" i="8"/>
  <c r="C297" i="8"/>
  <c r="C296" i="8"/>
  <c r="C295" i="8"/>
  <c r="C294" i="8"/>
  <c r="C291" i="8"/>
  <c r="C289" i="8"/>
  <c r="C220" i="8"/>
  <c r="C208" i="8"/>
  <c r="F198" i="8" s="1"/>
  <c r="C167" i="8"/>
  <c r="D100" i="8"/>
  <c r="D138" i="8" s="1"/>
  <c r="D155" i="8" s="1"/>
  <c r="G147" i="8" s="1"/>
  <c r="C100" i="8"/>
  <c r="C138" i="8" s="1"/>
  <c r="C155" i="8" s="1"/>
  <c r="F147" i="8" s="1"/>
  <c r="D77" i="8"/>
  <c r="D112" i="8" s="1"/>
  <c r="C77" i="8"/>
  <c r="C112" i="8" l="1"/>
  <c r="C129" i="8" s="1"/>
  <c r="F36" i="10"/>
  <c r="C42" i="10"/>
  <c r="F41" i="10" s="1"/>
  <c r="G80" i="8"/>
  <c r="D129" i="8"/>
  <c r="G127" i="8" s="1"/>
  <c r="G438" i="9"/>
  <c r="G416" i="9"/>
  <c r="F252" i="9"/>
  <c r="F241" i="9"/>
  <c r="G126" i="11"/>
  <c r="G134" i="11"/>
  <c r="G136" i="11"/>
  <c r="G124" i="11"/>
  <c r="F153" i="11"/>
  <c r="G171" i="11"/>
  <c r="F428" i="9"/>
  <c r="F424"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1" i="8"/>
  <c r="G79" i="8"/>
  <c r="G76" i="8"/>
  <c r="G74" i="8"/>
  <c r="G72" i="8"/>
  <c r="G70"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39" i="10" l="1"/>
  <c r="G122" i="8"/>
  <c r="G120" i="8"/>
  <c r="G123" i="8"/>
  <c r="G134" i="8"/>
  <c r="G135" i="8"/>
  <c r="G119" i="8"/>
  <c r="F121" i="8"/>
  <c r="F127" i="8"/>
  <c r="F133" i="8"/>
  <c r="F134" i="8"/>
  <c r="F136" i="8"/>
  <c r="F128" i="8"/>
  <c r="F123" i="8"/>
  <c r="F118" i="8"/>
  <c r="F114" i="8"/>
  <c r="F124" i="8"/>
  <c r="F119" i="8"/>
  <c r="F115" i="8"/>
  <c r="F112" i="8"/>
  <c r="F131" i="8"/>
  <c r="F135" i="8"/>
  <c r="F132" i="8"/>
  <c r="F130" i="8"/>
  <c r="F125" i="8"/>
  <c r="F120" i="8"/>
  <c r="F116" i="8"/>
  <c r="F126" i="8"/>
  <c r="F122" i="8"/>
  <c r="F117" i="8"/>
  <c r="F113" i="8"/>
  <c r="G112" i="8"/>
  <c r="G113" i="8"/>
  <c r="G114" i="8"/>
  <c r="G136" i="8"/>
  <c r="G121" i="8"/>
  <c r="F40" i="10"/>
  <c r="F42" i="10" s="1"/>
  <c r="G115" i="8"/>
  <c r="G124" i="8"/>
  <c r="G116" i="8"/>
  <c r="G125" i="8"/>
  <c r="G117" i="8"/>
  <c r="G126" i="8"/>
  <c r="G118" i="8"/>
  <c r="G128" i="8"/>
  <c r="G130" i="8"/>
  <c r="G133" i="8"/>
  <c r="G132" i="8"/>
  <c r="G131" i="8"/>
  <c r="G144" i="11"/>
  <c r="F167" i="8"/>
  <c r="F152" i="10"/>
  <c r="F155" i="8"/>
  <c r="F77" i="8"/>
  <c r="F100" i="8"/>
  <c r="F208" i="8"/>
  <c r="F58" i="8"/>
  <c r="G155" i="8"/>
  <c r="G214" i="9"/>
  <c r="G37" i="10"/>
  <c r="F144" i="11"/>
  <c r="G157" i="11"/>
  <c r="F179" i="11"/>
  <c r="F157" i="11"/>
  <c r="G179" i="11"/>
  <c r="G100" i="8"/>
  <c r="F37" i="10"/>
  <c r="G440" i="9"/>
  <c r="G249" i="9"/>
  <c r="G453" i="9"/>
  <c r="G227" i="9"/>
  <c r="F249" i="9"/>
  <c r="F440" i="9"/>
  <c r="F453" i="9"/>
  <c r="G475" i="9"/>
  <c r="F475" i="9"/>
  <c r="F227" i="9"/>
  <c r="G77" i="8"/>
  <c r="F214" i="9"/>
  <c r="F129" i="8" l="1"/>
  <c r="G129" i="8"/>
  <c r="C15" i="9" l="1"/>
  <c r="F26" i="9" l="1"/>
  <c r="F19" i="9"/>
  <c r="F23" i="9"/>
  <c r="F25" i="9"/>
  <c r="F13" i="9"/>
  <c r="F20" i="9"/>
  <c r="F22" i="9"/>
  <c r="F14" i="9"/>
  <c r="F12" i="9"/>
  <c r="F21" i="9"/>
  <c r="F17" i="9"/>
  <c r="F16" i="9"/>
  <c r="F24" i="9"/>
  <c r="F18" i="9"/>
  <c r="F15" i="9" l="1"/>
</calcChain>
</file>

<file path=xl/sharedStrings.xml><?xml version="1.0" encoding="utf-8"?>
<sst xmlns="http://schemas.openxmlformats.org/spreadsheetml/2006/main" count="3656" uniqueCount="1944">
  <si>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</si>
  <si>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</si>
  <si>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</si>
  <si>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</si>
  <si>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</si>
  <si>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</si>
  <si>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</si>
  <si>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</si>
  <si>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</si>
  <si>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</si>
  <si>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</si>
  <si>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</si>
  <si>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</si>
  <si>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</si>
  <si>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</si>
  <si>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</si>
  <si>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</si>
  <si>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</si>
  <si>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</si>
  <si>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</si>
  <si>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</si>
  <si>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</si>
  <si>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</si>
  <si>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</si>
  <si>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</si>
  <si>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</si>
  <si>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</si>
  <si>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</si>
  <si>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</si>
  <si>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</si>
  <si>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</si>
  <si>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</si>
  <si>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</si>
  <si>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</si>
  <si>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</si>
  <si>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</si>
  <si>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</si>
  <si>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</si>
  <si>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</si>
  <si>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</si>
  <si>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</si>
  <si>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</si>
  <si>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</si>
  <si>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</si>
  <si>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</si>
  <si>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</si>
  <si>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</si>
  <si>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</si>
  <si>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</si>
  <si>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</si>
  <si>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</si>
  <si>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</si>
  <si>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</si>
  <si>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</si>
  <si>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</si>
  <si>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</si>
  <si>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</si>
  <si>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</si>
  <si>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</si>
  <si>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</si>
  <si>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</si>
  <si>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</si>
  <si>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</si>
  <si>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</si>
  <si>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</si>
  <si>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</si>
  <si>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</si>
  <si>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</si>
  <si>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</si>
  <si>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</si>
  <si>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</si>
  <si>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</si>
  <si>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</si>
  <si>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</si>
  <si>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</si>
  <si>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</si>
  <si>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</si>
  <si>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</si>
  <si>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</si>
  <si>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</si>
  <si>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</si>
  <si>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</si>
  <si>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</si>
  <si>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</si>
  <si>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</si>
  <si>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</si>
  <si>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</si>
  <si>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</si>
  <si>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</si>
  <si>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</si>
  <si>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</si>
  <si>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</si>
  <si>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</si>
  <si>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</si>
  <si>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</si>
  <si>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</si>
  <si>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</si>
  <si>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</si>
  <si>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</si>
  <si>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</si>
  <si>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</si>
  <si>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</si>
  <si>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</si>
  <si>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</si>
  <si>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</si>
  <si>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</si>
  <si>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</si>
  <si>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</si>
  <si>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</si>
  <si>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</si>
  <si>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</si>
  <si>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</si>
  <si>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</si>
  <si>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</si>
  <si>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</si>
  <si>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</si>
  <si>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</si>
  <si>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</si>
  <si>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</si>
  <si>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</si>
  <si>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</si>
  <si>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</si>
  <si>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</si>
  <si>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</si>
  <si>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</si>
  <si>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</si>
  <si>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</si>
  <si>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</si>
  <si>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</si>
  <si>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</si>
  <si>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</si>
  <si>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</si>
  <si>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</si>
  <si>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</si>
  <si>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</si>
  <si>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</si>
  <si>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</si>
  <si>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</si>
  <si>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</si>
  <si>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</si>
  <si>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</si>
  <si>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</si>
  <si>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</si>
  <si>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</si>
  <si>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</si>
  <si>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</si>
  <si>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</si>
  <si>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</si>
  <si>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</si>
  <si>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</si>
  <si>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</si>
  <si>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</si>
  <si>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</si>
  <si>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</si>
  <si>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</si>
  <si>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</si>
  <si>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</si>
  <si>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</si>
  <si>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</si>
  <si>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</si>
  <si>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</si>
  <si>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</si>
  <si>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</si>
  <si>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</si>
  <si>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</si>
  <si>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</si>
  <si>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</si>
  <si>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</si>
  <si>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</si>
  <si>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</si>
  <si>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</si>
  <si>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</si>
  <si>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</si>
  <si>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</si>
  <si>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</si>
  <si>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</si>
  <si>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</si>
  <si>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</si>
  <si>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</si>
  <si>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</si>
  <si>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</si>
  <si>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</si>
  <si>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</si>
  <si>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</si>
  <si>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</si>
  <si>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</si>
  <si>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</si>
  <si>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</si>
  <si>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</si>
  <si>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</si>
  <si>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</si>
  <si>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</si>
  <si>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</si>
  <si>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</si>
  <si>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</si>
  <si>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</si>
  <si>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</si>
  <si>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</si>
  <si>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</si>
  <si>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</si>
  <si>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</si>
  <si>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</si>
  <si>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</si>
  <si>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</si>
  <si>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</si>
  <si>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</si>
  <si>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</si>
  <si>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</si>
  <si>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</si>
  <si>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</si>
  <si>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</si>
  <si>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</si>
  <si>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</si>
  <si>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</si>
  <si>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</si>
  <si>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</si>
  <si>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</si>
  <si>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</si>
  <si>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</si>
  <si>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</si>
  <si>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</si>
  <si>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</si>
  <si>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</si>
  <si>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</si>
  <si>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</si>
  <si>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</si>
  <si>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</si>
  <si>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</si>
  <si>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</si>
  <si>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</si>
  <si>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</si>
  <si>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</si>
  <si>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</si>
  <si>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</si>
  <si>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</si>
  <si>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</si>
  <si>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</si>
  <si>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</si>
  <si>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</si>
  <si>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</si>
  <si>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</si>
  <si>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</si>
  <si>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</si>
  <si>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</si>
  <si>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</si>
  <si>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</si>
  <si>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</si>
  <si>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</si>
  <si>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</si>
  <si>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</si>
  <si>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</si>
  <si>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</si>
  <si>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</si>
  <si>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</si>
  <si>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</si>
  <si>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</si>
  <si>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</si>
  <si>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</si>
  <si>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</si>
  <si>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</si>
  <si>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</si>
  <si>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</si>
  <si>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</si>
  <si>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</si>
  <si>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</si>
  <si>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</si>
  <si>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</si>
  <si>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</si>
  <si>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</si>
  <si>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</si>
  <si>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</si>
  <si>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</si>
  <si>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</si>
  <si>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</si>
  <si>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</si>
  <si>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</si>
  <si>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</si>
  <si>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</si>
  <si>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</si>
  <si>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</si>
  <si>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</si>
  <si>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</si>
  <si>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</si>
  <si>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</si>
  <si>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</si>
  <si>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</si>
  <si>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</si>
  <si>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</si>
  <si>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</si>
  <si>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</si>
  <si>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</si>
  <si>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</si>
  <si>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</si>
  <si>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</si>
  <si>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</si>
  <si>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</si>
  <si>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</si>
  <si>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</si>
  <si>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</si>
  <si>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</si>
  <si>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</si>
  <si>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</si>
  <si>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</si>
  <si>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</si>
  <si>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</si>
  <si>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</si>
  <si>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</si>
  <si>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</si>
  <si>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</si>
  <si>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</si>
  <si>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</si>
  <si>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</si>
  <si>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</si>
  <si>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</si>
  <si>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</si>
  <si>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</si>
  <si>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</si>
  <si>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</si>
  <si>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</si>
  <si>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</si>
  <si>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</si>
  <si>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</si>
  <si>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</si>
  <si>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</si>
  <si>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</si>
  <si>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</si>
  <si>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</si>
  <si>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</si>
  <si>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</si>
  <si>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</si>
  <si>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</si>
  <si>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</si>
  <si>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</si>
  <si>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</si>
  <si>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</si>
  <si>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</si>
  <si>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</si>
  <si>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</si>
  <si>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</si>
  <si>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</si>
  <si>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</si>
  <si>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</si>
  <si>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</si>
  <si>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</si>
  <si>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</si>
  <si>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</si>
  <si>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</si>
  <si>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</si>
  <si>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</si>
  <si>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</si>
  <si>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</si>
  <si>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</si>
  <si>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</si>
  <si>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</si>
  <si>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</si>
  <si>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</si>
  <si>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</si>
  <si>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</si>
  <si>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</si>
  <si>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</si>
  <si>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</si>
  <si>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</si>
  <si>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</si>
  <si>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</si>
  <si>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</si>
  <si>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</si>
  <si>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</si>
  <si>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</si>
  <si>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</si>
  <si>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</si>
  <si>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</si>
  <si>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</si>
  <si>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</si>
  <si>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</si>
  <si>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</si>
  <si>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</si>
  <si>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</si>
  <si>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</si>
  <si>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</si>
  <si>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</si>
  <si>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</si>
  <si>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</si>
  <si>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</si>
  <si>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</si>
  <si>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</si>
  <si>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</si>
  <si>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</si>
  <si>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</si>
  <si>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</si>
  <si>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</si>
  <si>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</si>
  <si>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</si>
  <si>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</si>
  <si>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</si>
  <si>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</si>
  <si>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</si>
  <si>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</si>
  <si>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</si>
  <si>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</si>
  <si>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</si>
  <si>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</si>
  <si>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</si>
  <si>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</si>
  <si>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</si>
  <si>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</si>
  <si>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</si>
  <si>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</si>
  <si>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</si>
  <si>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</si>
  <si>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</si>
  <si>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</si>
  <si>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</si>
  <si>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</si>
  <si>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</si>
  <si>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</si>
  <si>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</si>
  <si>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</si>
  <si>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</si>
  <si>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</si>
  <si>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</si>
  <si>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</si>
  <si>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</si>
  <si>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</si>
  <si>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</si>
  <si>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</si>
  <si>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</si>
  <si>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</si>
  <si>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</si>
  <si>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</si>
  <si>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</si>
  <si>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</si>
  <si>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</si>
  <si>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</si>
  <si>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</si>
  <si>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</si>
  <si>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</si>
  <si>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</si>
  <si>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</si>
  <si>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</si>
  <si>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</si>
  <si>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</si>
  <si>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</si>
  <si>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</si>
  <si>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</si>
  <si>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</si>
  <si>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</si>
  <si>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</si>
  <si>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</si>
  <si>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</si>
  <si>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</si>
  <si>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</si>
  <si>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</si>
  <si>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</si>
  <si>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</si>
  <si>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</si>
  <si>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</si>
  <si>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</si>
  <si>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</si>
  <si>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</si>
  <si>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</si>
  <si>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</si>
  <si>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</si>
  <si>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</si>
  <si>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</si>
  <si>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</si>
  <si>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</si>
  <si>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</si>
  <si>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</si>
  <si>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</si>
  <si>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</si>
  <si>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</si>
  <si>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</si>
  <si>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</si>
  <si>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</si>
  <si>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</si>
  <si>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</si>
  <si>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</si>
  <si>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</si>
  <si>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</si>
  <si>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</si>
  <si>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</si>
  <si>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</si>
  <si>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</si>
  <si>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</si>
  <si>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</si>
  <si>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</si>
  <si>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</si>
  <si>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</si>
  <si>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</si>
  <si>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</si>
  <si>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</si>
  <si>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</si>
  <si>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</si>
  <si>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</si>
  <si>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</si>
  <si>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</si>
  <si>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</si>
  <si>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</si>
  <si>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</si>
  <si>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</si>
  <si>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</si>
  <si>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</si>
  <si>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</si>
  <si>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</si>
  <si>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</si>
  <si>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</si>
  <si>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</si>
  <si>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</si>
  <si>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</si>
  <si>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</si>
  <si>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</si>
  <si>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</si>
  <si>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</si>
  <si>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</si>
  <si>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</si>
  <si>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</si>
  <si>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</si>
  <si>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</si>
  <si>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</si>
  <si>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</si>
  <si>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</si>
  <si>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</si>
  <si>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</si>
  <si>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</si>
  <si>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</si>
  <si>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</si>
  <si>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</si>
  <si>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</si>
  <si>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</si>
  <si>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</si>
  <si>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</si>
  <si>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</si>
  <si>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</si>
  <si>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</si>
  <si>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</si>
  <si>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</si>
  <si>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</si>
  <si>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</si>
  <si>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</si>
  <si>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</si>
  <si>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</si>
  <si>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</si>
  <si>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</si>
  <si>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</si>
  <si>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</si>
  <si>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</si>
  <si>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</si>
  <si>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</si>
  <si>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</si>
  <si>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</si>
  <si>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</si>
  <si>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</si>
  <si>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</si>
  <si>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</si>
  <si>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</si>
  <si>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</si>
  <si>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</si>
  <si>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</si>
  <si>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</si>
  <si>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</si>
  <si>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</si>
  <si>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</si>
  <si>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</si>
  <si>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</si>
  <si>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</si>
  <si>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</si>
  <si>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</si>
  <si>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</si>
  <si>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</si>
  <si>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</si>
  <si>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</si>
  <si>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</si>
  <si>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</si>
  <si>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</si>
  <si>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</si>
  <si>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</si>
  <si>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</si>
  <si>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</si>
  <si>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</si>
  <si>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</si>
  <si>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</si>
  <si>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</si>
  <si>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</si>
  <si>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</si>
  <si>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</si>
  <si>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</si>
  <si>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</si>
  <si>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</si>
  <si>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</si>
  <si>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</si>
  <si>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</si>
  <si>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</si>
  <si>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</si>
  <si>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</si>
  <si>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</si>
  <si>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</si>
  <si>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</si>
  <si>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</si>
  <si>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</si>
  <si>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</si>
  <si>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</si>
  <si>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</si>
  <si>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</si>
  <si>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</si>
  <si>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</si>
  <si>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</si>
  <si>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</si>
  <si>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</si>
  <si>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</si>
  <si>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</si>
  <si>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</si>
  <si>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</si>
  <si>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</si>
  <si>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</si>
  <si>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</si>
  <si>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</si>
  <si>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</si>
  <si>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</si>
  <si>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</si>
  <si>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</si>
  <si>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</si>
  <si>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</si>
  <si>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</si>
  <si>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</si>
  <si>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</si>
  <si>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</si>
  <si>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</si>
  <si>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</si>
  <si>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</si>
  <si>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</si>
  <si>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</si>
  <si>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</si>
  <si>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</si>
  <si>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</si>
  <si>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</si>
  <si>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</si>
  <si>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</si>
  <si>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</si>
  <si>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</si>
  <si>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</si>
  <si>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</si>
  <si>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</si>
  <si>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</si>
  <si>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</si>
  <si>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</si>
  <si>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</si>
  <si>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</si>
  <si>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</si>
  <si>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</si>
  <si>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</si>
  <si>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</si>
  <si>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</si>
  <si>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</si>
  <si>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</si>
  <si>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</si>
  <si>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</si>
  <si>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</si>
  <si>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</si>
  <si>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</si>
  <si>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</si>
  <si>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</si>
  <si>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</si>
  <si>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</si>
  <si>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</si>
  <si>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</si>
  <si>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</si>
  <si>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</si>
  <si>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</si>
  <si>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</si>
  <si>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</si>
  <si>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</si>
  <si>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</si>
  <si>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</si>
  <si>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</si>
  <si>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</si>
  <si>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</si>
  <si>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</si>
  <si>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</si>
  <si>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</si>
  <si>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</si>
  <si>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</si>
  <si>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</si>
  <si>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</si>
  <si>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</si>
  <si>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</si>
  <si>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</si>
  <si>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</si>
  <si>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</si>
  <si>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</si>
  <si>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</si>
  <si>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</si>
  <si>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</si>
  <si>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</si>
  <si>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</si>
  <si>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</si>
  <si>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</si>
  <si>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</si>
  <si>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</si>
  <si>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</si>
  <si>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</si>
  <si>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</si>
  <si>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</si>
  <si>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</si>
  <si>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</si>
  <si>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</si>
  <si>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</si>
  <si>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</si>
  <si>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</si>
  <si>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</si>
  <si>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</si>
  <si>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</si>
  <si>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</si>
  <si>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</si>
  <si>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</si>
  <si>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</si>
  <si>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</si>
  <si>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</si>
  <si>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</si>
  <si>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</si>
  <si>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</si>
  <si>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</si>
  <si>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</si>
  <si>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</si>
  <si>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</si>
  <si>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</si>
  <si>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</si>
  <si>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</si>
  <si>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</si>
  <si>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</si>
  <si>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</si>
  <si>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</si>
  <si>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</si>
  <si>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</si>
  <si>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</si>
  <si>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</si>
  <si>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</si>
  <si>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</si>
  <si>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</si>
  <si>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</si>
  <si>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</si>
  <si>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</si>
  <si>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</si>
  <si>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</si>
  <si>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</si>
  <si>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</si>
  <si>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</si>
  <si>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</si>
  <si>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</si>
  <si>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</si>
  <si>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</si>
  <si>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</si>
  <si>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</si>
  <si>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</si>
  <si>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</si>
  <si>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</si>
  <si>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</si>
  <si>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</si>
  <si>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</si>
  <si>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</si>
  <si>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</si>
  <si>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</si>
  <si>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</si>
  <si>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</si>
  <si>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</si>
  <si>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</si>
  <si>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</si>
  <si>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</si>
  <si>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</si>
  <si>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</si>
  <si>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</si>
  <si>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</si>
  <si>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</si>
  <si>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</si>
  <si>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</si>
  <si>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</si>
  <si>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</si>
  <si>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</si>
  <si>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</si>
  <si>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</si>
  <si>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</si>
  <si>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</si>
  <si>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</si>
  <si>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</si>
  <si>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</si>
  <si>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</si>
  <si>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</si>
  <si>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</si>
  <si>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</si>
  <si>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</si>
  <si>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</si>
  <si>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</si>
  <si>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</si>
  <si>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</si>
  <si>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</si>
  <si>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</si>
  <si>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</si>
  <si>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</si>
  <si>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</si>
  <si>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</si>
  <si>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</si>
  <si>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</si>
  <si>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</si>
  <si>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</si>
  <si>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</si>
  <si>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</si>
  <si>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</si>
  <si>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</si>
  <si>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</si>
  <si>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</si>
  <si>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</si>
  <si>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</si>
  <si>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</si>
  <si>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</si>
  <si>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</si>
  <si>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</si>
  <si>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</si>
  <si>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</si>
  <si>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</si>
  <si>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</si>
  <si>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</si>
  <si>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</si>
  <si>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</si>
  <si>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</si>
  <si>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</si>
  <si>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</si>
  <si>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</si>
  <si>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</si>
  <si>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</si>
  <si>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</si>
  <si>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</si>
  <si>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</si>
  <si>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</si>
  <si>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</si>
  <si>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</si>
  <si>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</si>
  <si>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</si>
  <si>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</si>
  <si>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</si>
  <si>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</si>
  <si>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</si>
  <si>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</si>
  <si>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</si>
  <si>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</si>
  <si>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</si>
  <si>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</si>
  <si>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</si>
  <si>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</si>
  <si>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</si>
  <si>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</si>
  <si>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</si>
  <si>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</si>
  <si>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</si>
  <si>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</si>
  <si>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</si>
  <si>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</si>
  <si>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</si>
  <si>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</si>
  <si>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</si>
  <si>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</si>
  <si>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</si>
  <si>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</si>
  <si>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</si>
  <si>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</si>
  <si>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</si>
  <si>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</si>
  <si>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</si>
  <si>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</si>
  <si>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</si>
  <si>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</si>
  <si>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</si>
  <si>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</si>
  <si>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</si>
  <si>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</si>
  <si>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</si>
  <si>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</si>
  <si>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</si>
  <si>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</si>
  <si>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</si>
  <si>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</si>
  <si>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</si>
  <si>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</si>
  <si>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</si>
  <si>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</si>
  <si>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</si>
  <si>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</si>
  <si>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</si>
  <si>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</si>
  <si>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</si>
  <si>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</si>
  <si>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</si>
  <si>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</si>
  <si>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</si>
  <si>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</si>
  <si>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</si>
  <si>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</si>
  <si>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</si>
  <si>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</si>
  <si>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</si>
  <si>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</si>
  <si>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</si>
  <si>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</si>
  <si>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</si>
  <si>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</si>
  <si>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</si>
  <si>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</si>
  <si>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</si>
  <si>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</si>
  <si>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</si>
  <si>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</si>
  <si>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</si>
  <si>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</si>
  <si>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</si>
  <si>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</si>
  <si>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</si>
  <si>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</si>
  <si>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</si>
  <si>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</si>
  <si>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</si>
  <si>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</si>
  <si>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</si>
  <si>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</si>
  <si>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</si>
  <si>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</si>
  <si>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</si>
  <si>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</si>
  <si>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</si>
  <si>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</si>
  <si>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</si>
  <si>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</si>
  <si>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</si>
  <si>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</si>
  <si>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</si>
  <si>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</si>
  <si>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</si>
  <si>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</si>
  <si>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</si>
  <si>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</si>
  <si>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</si>
  <si>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</si>
  <si>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</si>
  <si>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</si>
  <si>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</si>
  <si>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</si>
  <si>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</si>
  <si>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</si>
  <si>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</si>
  <si>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</si>
  <si>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</si>
  <si>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</si>
  <si>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</si>
  <si>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</si>
  <si>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</si>
  <si>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</si>
  <si>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</si>
  <si>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</si>
  <si>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</si>
  <si>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</si>
  <si>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</si>
  <si>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</si>
  <si>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</si>
  <si>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</si>
  <si>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</si>
  <si>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</si>
  <si>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</si>
  <si>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</si>
  <si>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</si>
  <si>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</si>
  <si>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</si>
  <si>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</si>
  <si>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</si>
  <si>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</si>
  <si>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</si>
  <si>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</si>
  <si>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</si>
  <si>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</si>
  <si>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</si>
  <si>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</si>
  <si>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</si>
  <si>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</si>
  <si>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</si>
  <si>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</si>
  <si>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</si>
  <si>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</si>
  <si>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</si>
  <si>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</si>
  <si>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</si>
  <si>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</si>
  <si>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</si>
  <si>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</si>
  <si>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</si>
  <si>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</si>
  <si>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</si>
  <si>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</si>
  <si>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</si>
  <si>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</si>
  <si>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</si>
  <si>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</si>
  <si>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</si>
  <si>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</si>
  <si>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</si>
  <si>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</si>
  <si>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</si>
  <si>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</si>
  <si>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</si>
  <si>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</si>
  <si>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</si>
  <si>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</si>
  <si>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</si>
  <si>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</si>
  <si>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</si>
  <si>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</si>
  <si>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</si>
  <si>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</si>
  <si>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</si>
  <si>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</si>
  <si>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</si>
  <si>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</si>
  <si>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</si>
  <si>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</si>
  <si>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</si>
  <si>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</si>
  <si>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</si>
  <si>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</si>
  <si>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</si>
  <si>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</si>
  <si>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</si>
  <si>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</si>
  <si>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</si>
  <si>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</si>
  <si>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</si>
  <si>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</si>
  <si>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</si>
  <si>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</si>
  <si>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</si>
  <si>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</si>
  <si>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</si>
  <si>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</si>
  <si>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</si>
  <si>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</si>
  <si>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</si>
  <si>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</si>
  <si>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</si>
  <si>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</si>
  <si>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</si>
  <si>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</si>
  <si>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</si>
  <si>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</si>
  <si>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</si>
  <si>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</si>
  <si>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</si>
  <si>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</si>
  <si>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</si>
  <si>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</si>
  <si>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</si>
  <si>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</si>
  <si>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</si>
  <si>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</si>
  <si>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</si>
  <si>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</si>
  <si>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</si>
  <si>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</si>
  <si>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</si>
  <si>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</si>
  <si>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</si>
  <si>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</si>
  <si>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</si>
  <si>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</si>
  <si>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</si>
  <si>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</si>
  <si>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</si>
  <si>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</si>
  <si>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</si>
  <si>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</si>
  <si>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</si>
  <si>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</si>
  <si>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</si>
  <si>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</si>
  <si>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</si>
  <si>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</si>
  <si>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</si>
  <si>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</si>
  <si>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</si>
  <si>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</si>
  <si>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</si>
  <si>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</si>
  <si>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</si>
  <si>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</si>
  <si>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</si>
  <si>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</si>
  <si>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</si>
  <si>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</si>
  <si>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</si>
  <si>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</si>
  <si>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</si>
  <si>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</si>
  <si>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</si>
  <si>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</si>
  <si>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</si>
  <si>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</si>
  <si>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</si>
  <si>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</si>
  <si>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</si>
  <si>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</si>
  <si>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</si>
  <si>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</si>
  <si>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</si>
  <si>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</si>
  <si>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</si>
  <si>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</si>
  <si>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</si>
  <si>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</si>
  <si>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</si>
  <si>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</si>
  <si>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</si>
  <si>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</si>
  <si>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</si>
  <si>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</si>
  <si>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</si>
  <si>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</si>
  <si>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</si>
  <si>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</si>
  <si>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</si>
  <si>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</si>
  <si>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</si>
  <si>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</si>
  <si>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</si>
  <si>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</si>
  <si>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</si>
  <si>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</si>
  <si>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</si>
  <si>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</si>
  <si>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</si>
  <si>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</si>
  <si>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</si>
  <si>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</si>
  <si>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</si>
  <si>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</si>
  <si>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</si>
  <si>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</si>
  <si>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</si>
  <si>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</si>
  <si>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</si>
  <si>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</si>
  <si>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</si>
  <si>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</si>
  <si>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</si>
  <si>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</si>
  <si>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</si>
  <si>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</si>
  <si>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</si>
  <si>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</si>
  <si>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</si>
  <si>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</si>
  <si>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</si>
  <si>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</si>
  <si>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</si>
  <si>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</si>
  <si>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</si>
  <si>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</si>
  <si>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</si>
  <si>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</si>
  <si>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</si>
  <si>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</si>
  <si>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</si>
  <si>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</si>
  <si>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</si>
  <si>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</si>
  <si>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</si>
  <si>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</si>
  <si>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</si>
  <si>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</si>
  <si>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</si>
  <si>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</si>
  <si>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</si>
  <si>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</si>
  <si>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</si>
  <si>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</si>
  <si>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</si>
  <si>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</si>
  <si>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</si>
  <si>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</si>
  <si>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</si>
  <si>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</si>
  <si>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</si>
  <si>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</si>
  <si>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</si>
  <si>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</si>
  <si>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</si>
  <si>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</si>
  <si>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</si>
  <si>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</si>
  <si>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</si>
  <si>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</si>
  <si>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</si>
  <si>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</si>
  <si>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</si>
  <si>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</si>
  <si>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</si>
  <si>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</si>
  <si>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</si>
  <si>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</si>
  <si>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</si>
  <si>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</si>
  <si>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</si>
  <si>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</si>
  <si>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</si>
  <si>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</si>
  <si>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</si>
  <si>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</si>
  <si>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</si>
  <si>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</si>
  <si>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</si>
  <si>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</si>
  <si>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</si>
  <si>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</si>
  <si>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</si>
  <si>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</si>
  <si>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</si>
  <si>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</si>
  <si>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</si>
  <si>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</si>
  <si>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</si>
  <si>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</si>
  <si>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</si>
  <si>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</si>
  <si>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</si>
  <si>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</si>
  <si>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</si>
  <si>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</si>
  <si>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</si>
  <si>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</si>
  <si>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</si>
  <si>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</si>
  <si>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</si>
  <si>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</si>
  <si>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</si>
  <si>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</si>
  <si>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</si>
  <si>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</si>
  <si>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</si>
  <si>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</si>
  <si>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</si>
  <si>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</si>
  <si>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</si>
  <si>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</si>
  <si>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</si>
  <si>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</si>
  <si>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</si>
  <si>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</si>
  <si>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</si>
  <si>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</si>
  <si>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</si>
  <si>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</si>
  <si>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</si>
  <si>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</si>
  <si>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</si>
  <si>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</si>
  <si>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</si>
  <si>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</si>
  <si>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</si>
  <si>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</si>
  <si>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</si>
  <si>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</si>
  <si>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</si>
  <si>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</si>
  <si>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</si>
  <si>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</si>
  <si>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</si>
  <si>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</si>
  <si>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</si>
  <si>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</si>
  <si>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</si>
  <si>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</si>
  <si>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</si>
  <si>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</si>
  <si>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</si>
  <si>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</si>
  <si>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</si>
  <si>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</si>
  <si>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</si>
  <si>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</si>
  <si>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</si>
  <si>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</si>
  <si>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</si>
  <si>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</si>
  <si>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</si>
  <si>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</si>
  <si>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</si>
  <si>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</si>
  <si>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</si>
  <si>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</si>
  <si>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</si>
  <si>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</si>
  <si>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</si>
  <si>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</si>
  <si>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</si>
  <si>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</si>
  <si>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</si>
  <si>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</si>
  <si>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</si>
  <si>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</si>
  <si>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</si>
  <si>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</si>
  <si>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</si>
  <si>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</si>
  <si>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</si>
  <si>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</si>
  <si>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</si>
  <si>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</si>
  <si>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</si>
  <si>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</si>
  <si>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</si>
  <si>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</si>
  <si>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</si>
  <si>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</si>
  <si>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</si>
  <si>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</si>
  <si>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</si>
  <si>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</si>
  <si>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</si>
  <si>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</si>
  <si>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</si>
  <si>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</si>
  <si>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</si>
  <si>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</si>
  <si>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</si>
  <si>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</si>
  <si>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</si>
  <si>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</si>
  <si>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</si>
  <si>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</si>
  <si>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</si>
  <si>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</si>
  <si>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</si>
  <si>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</si>
  <si>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</si>
  <si>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</si>
  <si>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</si>
  <si>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</si>
  <si>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</si>
  <si>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</si>
  <si>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</si>
  <si>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</si>
  <si>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</si>
  <si>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</si>
  <si>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</si>
  <si>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</si>
  <si>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</si>
  <si>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</si>
  <si>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</si>
  <si>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</si>
  <si>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</si>
  <si>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</si>
  <si>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</si>
  <si>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</si>
  <si>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</si>
  <si>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</si>
  <si>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</si>
  <si>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</si>
  <si>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</si>
  <si>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</si>
  <si>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</si>
  <si>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</si>
  <si>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</si>
  <si>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</si>
  <si>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</si>
  <si>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</si>
  <si>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</si>
  <si>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</si>
  <si>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</si>
  <si>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</si>
  <si>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</si>
  <si>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</si>
  <si>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</si>
  <si>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</si>
  <si>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</si>
  <si>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</si>
  <si>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</si>
  <si>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</si>
  <si>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</si>
  <si>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</si>
  <si>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</si>
  <si>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</si>
  <si>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</si>
  <si>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</si>
  <si>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</si>
  <si>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</si>
  <si>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</si>
  <si>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</si>
  <si>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</si>
  <si>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</si>
  <si>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</si>
  <si>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</si>
  <si>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</si>
  <si>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</si>
  <si>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</si>
  <si>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</si>
  <si>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</si>
  <si>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</si>
  <si>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</si>
  <si>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</si>
  <si>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</si>
  <si>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</si>
  <si>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</si>
  <si>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</si>
  <si>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</si>
  <si>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</si>
  <si>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</si>
  <si>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</si>
  <si>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</si>
  <si>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</si>
  <si>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</si>
  <si>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</si>
  <si>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</si>
  <si>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</si>
  <si>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</si>
  <si>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</si>
  <si>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</si>
  <si>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</si>
  <si>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</si>
  <si>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</si>
  <si>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</si>
  <si>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</si>
  <si>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</si>
  <si>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</si>
  <si>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</si>
  <si>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</si>
  <si>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</si>
  <si>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</si>
  <si>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</si>
  <si>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</si>
  <si>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</si>
  <si>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</si>
  <si>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</si>
  <si>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</si>
  <si>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</si>
  <si>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</si>
  <si>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</si>
  <si>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</si>
  <si>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</si>
  <si>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</si>
  <si>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</si>
  <si>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</si>
  <si>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</si>
  <si>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</si>
  <si>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</si>
  <si>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</si>
  <si>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</si>
  <si>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</si>
  <si>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</si>
  <si>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</si>
  <si>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</si>
  <si>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</si>
  <si>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</si>
  <si>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</si>
  <si>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</si>
  <si>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</si>
  <si>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</si>
  <si>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</si>
  <si>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</si>
  <si>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</si>
  <si>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</si>
  <si>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</si>
  <si>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</si>
  <si>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</si>
  <si>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</si>
  <si>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</si>
  <si>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</si>
  <si>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</si>
  <si>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</si>
  <si>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</si>
  <si>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</si>
  <si>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</si>
  <si>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</si>
  <si>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</si>
  <si>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</si>
  <si>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</si>
  <si>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</si>
  <si>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</si>
  <si>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</si>
  <si>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</si>
  <si>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</si>
  <si>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</si>
  <si>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</si>
  <si>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</si>
  <si>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</si>
  <si>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</si>
  <si>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</si>
  <si>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</si>
  <si>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</si>
  <si>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</si>
  <si>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</si>
  <si>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</si>
  <si>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</si>
  <si>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</si>
  <si>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</si>
  <si>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</si>
  <si>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</si>
  <si>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</si>
  <si>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</si>
  <si>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</si>
  <si>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</si>
  <si>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</si>
  <si>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</si>
  <si>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</si>
  <si>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</si>
  <si>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</si>
  <si>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</si>
  <si>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</si>
  <si>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</si>
  <si>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</si>
  <si>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</si>
  <si>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</si>
  <si>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</si>
  <si>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</si>
  <si>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</si>
  <si>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</si>
  <si>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</si>
  <si>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</si>
  <si>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</si>
  <si>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</si>
  <si>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</si>
  <si>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</si>
  <si>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</si>
  <si>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</si>
  <si>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</si>
  <si>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</si>
  <si>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</si>
  <si>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</si>
  <si>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</si>
  <si>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</si>
  <si>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</si>
  <si>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</si>
  <si>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</si>
  <si>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</si>
  <si>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</si>
  <si>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</si>
  <si>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</si>
  <si>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</si>
  <si>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</si>
  <si>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</si>
  <si>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</si>
  <si>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</si>
  <si>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</si>
  <si>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</si>
  <si>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</si>
  <si>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</si>
  <si>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</si>
  <si>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</si>
  <si>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</si>
  <si>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</si>
  <si>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</si>
  <si>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</si>
  <si>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</si>
  <si>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</si>
  <si>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</si>
  <si>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</si>
  <si>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</si>
  <si>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</si>
  <si>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</si>
  <si>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</si>
  <si>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</si>
  <si>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</si>
  <si>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</si>
  <si>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</si>
  <si>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</si>
  <si>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</si>
  <si>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</si>
  <si>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</si>
  <si>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</si>
  <si>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</si>
  <si>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</si>
  <si>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</si>
  <si>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</si>
  <si>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</si>
  <si>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</si>
  <si>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</si>
  <si>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</si>
  <si>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</si>
  <si>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</si>
  <si>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</si>
  <si>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</si>
  <si>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</si>
  <si>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</si>
  <si>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</si>
  <si>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</si>
  <si>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</si>
  <si>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</si>
  <si>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</si>
  <si>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</si>
  <si>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</si>
  <si>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</si>
  <si>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</si>
  <si>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</si>
  <si>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</si>
  <si>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</si>
  <si>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</si>
  <si>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</si>
  <si>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</si>
  <si>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</si>
  <si>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</si>
  <si>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</si>
  <si>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</si>
  <si>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</si>
  <si>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</si>
  <si>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</si>
  <si>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</si>
  <si>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</si>
  <si>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</si>
  <si>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</si>
  <si>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</si>
  <si>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</si>
  <si>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</si>
  <si>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</si>
  <si>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</si>
  <si>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</si>
  <si>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</si>
  <si>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</si>
  <si>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</si>
  <si>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</si>
  <si>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</si>
  <si>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</si>
  <si>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</si>
  <si>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</si>
  <si>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</si>
  <si>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</si>
  <si>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</si>
  <si>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</si>
  <si>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</si>
  <si>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</si>
  <si>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</si>
  <si>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</si>
  <si>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</si>
  <si>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</si>
  <si>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</si>
  <si>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</si>
  <si>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</si>
  <si>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</si>
  <si>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</si>
  <si>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</si>
  <si>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</si>
  <si>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</si>
  <si>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</si>
  <si>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</si>
  <si>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</si>
  <si>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</si>
  <si>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</si>
  <si>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</si>
  <si>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</si>
  <si>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</si>
  <si>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</si>
  <si>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</si>
  <si>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</si>
  <si>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</si>
  <si>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</si>
  <si>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</si>
  <si>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</si>
  <si>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</si>
  <si>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</si>
  <si>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</si>
  <si>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</si>
  <si>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</si>
  <si>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</si>
  <si>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</si>
  <si>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</si>
  <si>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</si>
  <si>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</si>
  <si>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</si>
  <si>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</si>
  <si>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</si>
  <si>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</si>
  <si>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</si>
  <si>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</si>
  <si>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</si>
  <si>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</si>
  <si>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</si>
  <si>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</si>
  <si>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</si>
  <si>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</si>
  <si>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</si>
  <si>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</si>
  <si>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</si>
  <si>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</si>
  <si>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</si>
  <si>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</si>
  <si>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</si>
  <si>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</si>
  <si>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</si>
  <si>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</si>
  <si>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</si>
  <si>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</si>
  <si>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</si>
  <si>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</si>
  <si>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</si>
  <si>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</si>
  <si>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</si>
  <si>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</si>
  <si>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</si>
  <si>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</si>
  <si>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</si>
  <si>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</si>
  <si>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</si>
  <si>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</si>
  <si>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</si>
  <si>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</si>
  <si>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</si>
  <si>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</si>
  <si>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</si>
  <si>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</si>
  <si>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</si>
  <si>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</si>
  <si>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</si>
  <si>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</si>
  <si>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</si>
  <si>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</si>
  <si>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</si>
  <si>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</si>
  <si>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</si>
  <si>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</si>
  <si>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</si>
  <si>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</si>
  <si>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</si>
  <si>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</si>
  <si>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</si>
  <si>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</si>
  <si>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</si>
  <si>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</si>
  <si>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</si>
  <si>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</si>
  <si>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</si>
  <si>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</si>
  <si>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</si>
  <si>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</si>
  <si>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</si>
  <si>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</si>
  <si>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</si>
  <si>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</si>
  <si>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</si>
  <si>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</si>
  <si>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</si>
  <si>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</si>
  <si>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</si>
  <si>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</si>
  <si>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</si>
  <si>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</si>
  <si>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</si>
  <si>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</si>
  <si>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</si>
  <si>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</si>
  <si>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</si>
  <si>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</si>
  <si>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</si>
  <si>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</si>
  <si>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</si>
  <si>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</si>
  <si>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</si>
  <si>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</si>
  <si>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</si>
  <si>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</si>
  <si>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</si>
  <si>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</si>
  <si>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</si>
  <si>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</si>
  <si>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</si>
  <si>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</si>
  <si>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</si>
  <si>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</si>
  <si>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</si>
  <si>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</si>
  <si>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</si>
  <si>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</si>
  <si>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</si>
  <si>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</si>
  <si>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</si>
  <si>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</si>
  <si>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</si>
  <si>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</si>
  <si>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</si>
  <si>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</si>
  <si>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</si>
  <si>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</si>
  <si>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</si>
  <si>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</si>
  <si>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</si>
  <si>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</si>
  <si>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</si>
  <si>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</si>
  <si>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</si>
  <si>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</si>
  <si>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</si>
  <si>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</si>
  <si>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</si>
  <si>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</si>
  <si>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</si>
  <si>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</si>
  <si>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</si>
  <si>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</si>
  <si>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</si>
  <si>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</si>
  <si>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</si>
  <si>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</si>
  <si>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</si>
  <si>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</si>
  <si>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</si>
  <si>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</si>
  <si>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</si>
  <si>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</si>
  <si>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</si>
  <si>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</si>
  <si>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</si>
  <si>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</si>
  <si>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</si>
  <si>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</si>
  <si>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</si>
  <si>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</si>
  <si>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</si>
  <si>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</si>
  <si>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</si>
  <si>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</si>
  <si>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</si>
  <si>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</si>
  <si>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</si>
  <si>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</si>
  <si>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</si>
  <si>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</si>
  <si>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</si>
  <si>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</si>
  <si>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</si>
  <si>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</si>
  <si>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</si>
  <si>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</si>
  <si>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</si>
  <si>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</si>
  <si>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</si>
  <si>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</si>
  <si>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</si>
  <si>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</si>
  <si>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</si>
  <si>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</si>
  <si>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</si>
  <si>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</si>
  <si>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</si>
  <si>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</si>
  <si>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</si>
  <si>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</si>
  <si>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</si>
  <si>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</si>
  <si>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</si>
  <si>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</si>
  <si>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</si>
  <si>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</si>
  <si>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</si>
  <si>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</si>
  <si>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</si>
  <si>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</si>
  <si>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</si>
  <si>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</si>
  <si>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</si>
  <si>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</si>
  <si>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</si>
  <si>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</si>
  <si>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</si>
  <si>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</si>
  <si>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</si>
  <si>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</si>
  <si>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</si>
  <si>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</si>
  <si>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</si>
  <si>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</si>
  <si>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</si>
  <si>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</si>
  <si>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</si>
  <si>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</si>
  <si>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</si>
  <si>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</si>
  <si>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</si>
  <si>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</si>
  <si>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</si>
  <si>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</si>
  <si>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</si>
  <si>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</si>
  <si>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</si>
  <si>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</si>
  <si>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</si>
  <si>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</si>
  <si>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</si>
  <si>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</si>
  <si>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</si>
  <si>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</si>
  <si>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</si>
  <si>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</si>
  <si>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</si>
  <si>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</si>
  <si>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</si>
  <si>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</si>
  <si>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</si>
  <si>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</si>
  <si>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</si>
  <si>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</si>
  <si>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</si>
  <si>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</si>
  <si>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</si>
  <si>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</si>
  <si>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</si>
  <si>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</si>
  <si>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</si>
  <si>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Date des données</t>
  </si>
  <si>
    <t>Reporting date</t>
  </si>
  <si>
    <t>Répertoire des données</t>
  </si>
  <si>
    <t>Nom du fichier source</t>
  </si>
  <si>
    <t>Nom total</t>
  </si>
  <si>
    <t>Arkéa Public Sector SCF</t>
  </si>
  <si>
    <t>http://www.arkea.com/banque/assurance/credit/mutuel/ecb_5040/fr/public-sector-scf</t>
  </si>
  <si>
    <t>Y</t>
  </si>
  <si>
    <t>https://coveredbondlabel.com/issuer/81/pool/89/</t>
  </si>
  <si>
    <t>Minimum OC imposed by the rating agencies for a AAA rating programme</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</si>
  <si>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</si>
  <si>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</si>
  <si>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</si>
  <si>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</si>
  <si>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</si>
  <si>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</si>
  <si>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</si>
  <si>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</si>
  <si>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</si>
  <si>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</si>
  <si>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</si>
  <si>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</si>
  <si>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</si>
  <si>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</si>
  <si>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</si>
  <si>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</si>
  <si>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</si>
  <si>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</si>
  <si>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</si>
  <si>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</si>
  <si>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</si>
  <si>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</si>
  <si>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Bucket</t>
  </si>
  <si>
    <t>regions / departments / federal states</t>
  </si>
  <si>
    <t>municipalities</t>
  </si>
  <si>
    <t>autres</t>
  </si>
  <si>
    <t>Expositions directes sur les personnes publiques</t>
  </si>
  <si>
    <t>Expositions garanties à 100% par des personnes publiques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</si>
</sst>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0" fontId="0" fillId="0" borderId="0" xfId="0" applyAlignment="1">
      <alignment horizontal="center" vertical="center"/>
    </xf>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4972050" y="1181100"/>
          <a:ext cx="2257425" cy="45720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808\Downloads\old\HTT%20Template%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11\Investor%20Report%20SCF%202021_11%2020211215%20940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11\Trimestriel\Trimestriel\Reporting%20Congruence%20Arkea%20PS%20SCF%202021_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11\Fich%20Interm\1121_Echeanciers_SCF_emissions_re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11\Fich%20Interm\1121_ECBC_SC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11\Fich%20Interm\1121_gisement_eligible_SP_SCF_re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1_11\Fich%20Interm\1121_Stats_ECBC_SC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2808\Downloads\Fichiers%20supports\1121_Large_exposu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Référentiel"/>
      <sheetName val="Introduction"/>
      <sheetName val="Disclaimer"/>
      <sheetName val="FAQ"/>
      <sheetName val="A. HTT General"/>
      <sheetName val="B1. HTT Mortgage Assets"/>
      <sheetName val="B2. HTT Public Sector Assets"/>
      <sheetName val="B3. HTT Shipping Assets"/>
      <sheetName val="C. HTT Harmonised Glossary"/>
      <sheetName val="E. Optional ECB-ECAIs data"/>
      <sheetName val="Temp. Optional COVID"/>
      <sheetName val="Temp. Optional COVID 19 impact"/>
    </sheetNames>
    <sheetDataSet>
      <sheetData sheetId="0">
        <row r="3">
          <cell r="C3">
            <v>44286</v>
          </cell>
        </row>
      </sheetData>
      <sheetData sheetId="1">
        <row r="18">
          <cell r="A18" t="str">
            <v>autres</v>
          </cell>
        </row>
      </sheetData>
      <sheetData sheetId="2"/>
      <sheetData sheetId="3"/>
      <sheetData sheetId="4"/>
      <sheetData sheetId="5">
        <row r="38">
          <cell r="C38">
            <v>2974.1426491300008</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or report"/>
    </sheetNames>
    <sheetDataSet>
      <sheetData sheetId="0">
        <row r="10">
          <cell r="C10">
            <v>1671360499.0200016</v>
          </cell>
        </row>
        <row r="12">
          <cell r="C12">
            <v>586</v>
          </cell>
        </row>
        <row r="53">
          <cell r="B53" t="str">
            <v>Alsace - Champagne-Ardenne - Lorraine</v>
          </cell>
          <cell r="C53">
            <v>53.469339590000004</v>
          </cell>
          <cell r="D53">
            <v>3.1991506094580735E-2</v>
          </cell>
        </row>
        <row r="54">
          <cell r="B54" t="str">
            <v>Aquitaine - Limousin - Poitou-Charentes</v>
          </cell>
          <cell r="C54">
            <v>113.22613194999998</v>
          </cell>
          <cell r="D54">
            <v>6.7744889278970558E-2</v>
          </cell>
        </row>
        <row r="55">
          <cell r="B55" t="str">
            <v>Auvergne - Rhône-Alpes</v>
          </cell>
          <cell r="C55">
            <v>177.93138058999997</v>
          </cell>
          <cell r="D55">
            <v>0.1064590079138875</v>
          </cell>
        </row>
        <row r="56">
          <cell r="B56" t="str">
            <v>Bourgogne - Franche-Comté</v>
          </cell>
          <cell r="C56">
            <v>52.646134810000007</v>
          </cell>
          <cell r="D56">
            <v>3.1498970354689473E-2</v>
          </cell>
        </row>
        <row r="57">
          <cell r="B57" t="str">
            <v>Bretagne</v>
          </cell>
          <cell r="C57">
            <v>331.25215639999982</v>
          </cell>
          <cell r="D57">
            <v>0.19819312266754713</v>
          </cell>
        </row>
        <row r="58">
          <cell r="B58" t="str">
            <v>Centre - Val de Loire</v>
          </cell>
          <cell r="C58">
            <v>2.28193336</v>
          </cell>
          <cell r="D58">
            <v>1.3653148805211771E-3</v>
          </cell>
        </row>
        <row r="59">
          <cell r="B59" t="str">
            <v>Corse</v>
          </cell>
          <cell r="C59">
            <v>0</v>
          </cell>
          <cell r="D59">
            <v>0</v>
          </cell>
        </row>
        <row r="60">
          <cell r="B60" t="str">
            <v>Ile-de-France</v>
          </cell>
          <cell r="C60">
            <v>327.72693878000001</v>
          </cell>
          <cell r="D60">
            <v>0.19608393220737474</v>
          </cell>
        </row>
        <row r="61">
          <cell r="B61" t="str">
            <v>Languedoc-Roussillon - Midi-Pyrénées</v>
          </cell>
          <cell r="C61">
            <v>104.86521310999998</v>
          </cell>
          <cell r="D61">
            <v>6.2742426408152169E-2</v>
          </cell>
        </row>
        <row r="62">
          <cell r="B62" t="str">
            <v>Nord-Pas-de-Calais - Picardie</v>
          </cell>
          <cell r="C62">
            <v>237.67459194000008</v>
          </cell>
          <cell r="D62">
            <v>0.14220426537674211</v>
          </cell>
        </row>
        <row r="63">
          <cell r="B63" t="str">
            <v>Normandie</v>
          </cell>
          <cell r="C63">
            <v>93.835107350000015</v>
          </cell>
          <cell r="D63">
            <v>5.6142949056258634E-2</v>
          </cell>
        </row>
        <row r="64">
          <cell r="B64" t="str">
            <v>Pays de la Loire</v>
          </cell>
          <cell r="C64">
            <v>48.741233260000001</v>
          </cell>
          <cell r="D64">
            <v>2.9162609316878439E-2</v>
          </cell>
        </row>
        <row r="65">
          <cell r="B65" t="str">
            <v>Provence-Alpes-Côte d'Azur</v>
          </cell>
          <cell r="C65">
            <v>127.71033788000001</v>
          </cell>
          <cell r="D65">
            <v>7.6411006456363548E-2</v>
          </cell>
        </row>
        <row r="66">
          <cell r="B66" t="str">
            <v>Départements d'Outre-Mer</v>
          </cell>
          <cell r="C66">
            <v>0</v>
          </cell>
          <cell r="D66">
            <v>0</v>
          </cell>
        </row>
        <row r="67">
          <cell r="B67" t="str">
            <v>Territoires d'Outre-Mer</v>
          </cell>
          <cell r="C67">
            <v>0</v>
          </cell>
          <cell r="D67">
            <v>0</v>
          </cell>
        </row>
        <row r="110">
          <cell r="C110">
            <v>1337000000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mmaire"/>
      <sheetName val="2- Taux et Change"/>
      <sheetName val="Complément Congruence Taux"/>
      <sheetName val="3- Maturité"/>
      <sheetName val="4- Liquidité"/>
      <sheetName val="5a - Profil - base permanenTrim"/>
      <sheetName val="5a - Profil - base permanente"/>
      <sheetName val="5a - Profil - base permanen J"/>
      <sheetName val="5b - Profil - base prospective"/>
      <sheetName val="Hypothèses"/>
      <sheetName val="Reporting Congruence Arkea PS S"/>
    </sheetNames>
    <sheetDataSet>
      <sheetData sheetId="0" refreshError="1"/>
      <sheetData sheetId="1">
        <row r="10">
          <cell r="F10">
            <v>0.4979495590376522</v>
          </cell>
        </row>
        <row r="11">
          <cell r="F11">
            <v>0</v>
          </cell>
        </row>
        <row r="12">
          <cell r="F12">
            <v>0.1323478945878809</v>
          </cell>
        </row>
        <row r="13">
          <cell r="F13">
            <v>1.4919620802884609E-2</v>
          </cell>
        </row>
        <row r="14">
          <cell r="F14">
            <v>3.2754606126418929E-2</v>
          </cell>
        </row>
        <row r="15">
          <cell r="F15">
            <v>0.32202831944516341</v>
          </cell>
        </row>
        <row r="33">
          <cell r="C33">
            <v>1337</v>
          </cell>
        </row>
        <row r="34">
          <cell r="C34">
            <v>1</v>
          </cell>
        </row>
      </sheetData>
      <sheetData sheetId="2" refreshError="1"/>
      <sheetData sheetId="3">
        <row r="34">
          <cell r="F34">
            <v>8.8060177135543647</v>
          </cell>
          <cell r="G34">
            <v>7.9568281457279753</v>
          </cell>
        </row>
        <row r="36">
          <cell r="F36">
            <v>10.540014958863127</v>
          </cell>
        </row>
      </sheetData>
      <sheetData sheetId="4" refreshError="1"/>
      <sheetData sheetId="5" refreshError="1"/>
      <sheetData sheetId="6">
        <row r="18">
          <cell r="M18">
            <v>19100444.443021603</v>
          </cell>
        </row>
        <row r="19">
          <cell r="M19">
            <v>10336987.651666079</v>
          </cell>
        </row>
        <row r="20">
          <cell r="M20">
            <v>10178936.775825037</v>
          </cell>
        </row>
        <row r="21">
          <cell r="M21">
            <v>11579968.671714805</v>
          </cell>
        </row>
        <row r="22">
          <cell r="M22">
            <v>7049210.6746010091</v>
          </cell>
        </row>
        <row r="23">
          <cell r="M23">
            <v>10962044.521408316</v>
          </cell>
        </row>
        <row r="24">
          <cell r="M24">
            <v>13427506.790513713</v>
          </cell>
        </row>
        <row r="25">
          <cell r="M25">
            <v>7101811.4364293348</v>
          </cell>
        </row>
        <row r="26">
          <cell r="M26">
            <v>10861838.359393654</v>
          </cell>
        </row>
        <row r="27">
          <cell r="M27">
            <v>12017310.013579961</v>
          </cell>
        </row>
        <row r="28">
          <cell r="M28">
            <v>7607942.7252867259</v>
          </cell>
        </row>
        <row r="29">
          <cell r="M29">
            <v>13443159.973451111</v>
          </cell>
        </row>
        <row r="30">
          <cell r="M30">
            <v>18541801.045677058</v>
          </cell>
        </row>
        <row r="31">
          <cell r="M31">
            <v>8880968.8332253937</v>
          </cell>
        </row>
        <row r="32">
          <cell r="M32">
            <v>10081672.200091131</v>
          </cell>
        </row>
        <row r="33">
          <cell r="M33">
            <v>11442295.342474513</v>
          </cell>
        </row>
        <row r="34">
          <cell r="M34">
            <v>6625910.7830545325</v>
          </cell>
        </row>
        <row r="35">
          <cell r="M35">
            <v>10954420.806803586</v>
          </cell>
        </row>
        <row r="36">
          <cell r="M36">
            <v>12846230.936575098</v>
          </cell>
        </row>
        <row r="37">
          <cell r="M37">
            <v>13011498.655761421</v>
          </cell>
        </row>
        <row r="38">
          <cell r="M38">
            <v>10805296.080375489</v>
          </cell>
        </row>
        <row r="39">
          <cell r="M39">
            <v>12517527.903962839</v>
          </cell>
        </row>
        <row r="40">
          <cell r="M40">
            <v>9497307.0728474949</v>
          </cell>
        </row>
        <row r="41">
          <cell r="M41">
            <v>13485373.67709532</v>
          </cell>
        </row>
        <row r="42">
          <cell r="M42">
            <v>18473519.584655061</v>
          </cell>
        </row>
        <row r="43">
          <cell r="M43">
            <v>8844475.6714791693</v>
          </cell>
        </row>
        <row r="44">
          <cell r="M44">
            <v>22810299.257989578</v>
          </cell>
        </row>
        <row r="45">
          <cell r="M45">
            <v>10659860.94607872</v>
          </cell>
        </row>
        <row r="46">
          <cell r="M46">
            <v>6645185.9475137554</v>
          </cell>
        </row>
        <row r="47">
          <cell r="M47">
            <v>10680826.285977341</v>
          </cell>
        </row>
        <row r="48">
          <cell r="M48">
            <v>10880372.025602933</v>
          </cell>
        </row>
        <row r="49">
          <cell r="M49">
            <v>6578340.5584009318</v>
          </cell>
        </row>
        <row r="50">
          <cell r="M50">
            <v>10645075.350831373</v>
          </cell>
        </row>
        <row r="51">
          <cell r="M51">
            <v>10428604.515932223</v>
          </cell>
        </row>
        <row r="52">
          <cell r="M52">
            <v>8423868.0420170259</v>
          </cell>
        </row>
        <row r="53">
          <cell r="M53">
            <v>13054652.228358086</v>
          </cell>
        </row>
        <row r="54">
          <cell r="M54">
            <v>19898471.371715743</v>
          </cell>
        </row>
        <row r="55">
          <cell r="M55">
            <v>7778209.3905779645</v>
          </cell>
        </row>
        <row r="56">
          <cell r="M56">
            <v>9650113.6808891743</v>
          </cell>
        </row>
        <row r="57">
          <cell r="M57">
            <v>9657481.9640383068</v>
          </cell>
        </row>
        <row r="58">
          <cell r="M58">
            <v>9019321.966461679</v>
          </cell>
        </row>
        <row r="59">
          <cell r="M59">
            <v>10154578.987446595</v>
          </cell>
        </row>
        <row r="60">
          <cell r="M60">
            <v>10040198.529164575</v>
          </cell>
        </row>
        <row r="61">
          <cell r="M61">
            <v>6437277.065037271</v>
          </cell>
        </row>
        <row r="62">
          <cell r="M62">
            <v>10210439.735977035</v>
          </cell>
        </row>
        <row r="63">
          <cell r="M63">
            <v>16660920.011224926</v>
          </cell>
        </row>
        <row r="64">
          <cell r="M64">
            <v>6561964.5274141254</v>
          </cell>
        </row>
        <row r="65">
          <cell r="M65">
            <v>12659066.655181654</v>
          </cell>
        </row>
        <row r="66">
          <cell r="M66">
            <v>15142698.857514199</v>
          </cell>
        </row>
        <row r="67">
          <cell r="M67">
            <v>7399129.3875490371</v>
          </cell>
        </row>
        <row r="68">
          <cell r="M68">
            <v>9348636.33959838</v>
          </cell>
        </row>
        <row r="69">
          <cell r="M69">
            <v>9272665.8503205068</v>
          </cell>
        </row>
        <row r="70">
          <cell r="M70">
            <v>6269420.4894068995</v>
          </cell>
        </row>
        <row r="71">
          <cell r="M71">
            <v>9953336.0578867346</v>
          </cell>
        </row>
        <row r="72">
          <cell r="M72">
            <v>9238894.1973098442</v>
          </cell>
        </row>
        <row r="73">
          <cell r="M73">
            <v>6019529.7423272841</v>
          </cell>
        </row>
        <row r="74">
          <cell r="M74">
            <v>8659274.362845093</v>
          </cell>
        </row>
        <row r="75">
          <cell r="M75">
            <v>7840393.4367426913</v>
          </cell>
        </row>
        <row r="76">
          <cell r="M76">
            <v>5662904.279980788</v>
          </cell>
        </row>
        <row r="77">
          <cell r="M77">
            <v>12133464.769948255</v>
          </cell>
        </row>
        <row r="78">
          <cell r="M78">
            <v>14363988.122407276</v>
          </cell>
        </row>
        <row r="79">
          <cell r="M79">
            <v>7046465.1621384453</v>
          </cell>
        </row>
        <row r="80">
          <cell r="M80">
            <v>9007682.9587490465</v>
          </cell>
        </row>
        <row r="81">
          <cell r="M81">
            <v>8714423.5023730826</v>
          </cell>
        </row>
        <row r="82">
          <cell r="M82">
            <v>5928168.2808360765</v>
          </cell>
        </row>
        <row r="83">
          <cell r="M83">
            <v>9665613.0391009841</v>
          </cell>
        </row>
        <row r="84">
          <cell r="M84">
            <v>9196708.7521492243</v>
          </cell>
        </row>
        <row r="85">
          <cell r="M85">
            <v>5914362.5157033205</v>
          </cell>
        </row>
        <row r="86">
          <cell r="M86">
            <v>8428571.0112097468</v>
          </cell>
        </row>
        <row r="87">
          <cell r="M87">
            <v>7852350.3532689288</v>
          </cell>
        </row>
        <row r="88">
          <cell r="M88">
            <v>5459784.8874572897</v>
          </cell>
        </row>
        <row r="89">
          <cell r="M89">
            <v>11403979.425613582</v>
          </cell>
        </row>
        <row r="90">
          <cell r="M90">
            <v>13867745.727666177</v>
          </cell>
        </row>
        <row r="91">
          <cell r="M91">
            <v>6986089.8457068009</v>
          </cell>
        </row>
        <row r="92">
          <cell r="M92">
            <v>8823393.6256898958</v>
          </cell>
        </row>
        <row r="93">
          <cell r="M93">
            <v>8680321.5816719383</v>
          </cell>
        </row>
        <row r="94">
          <cell r="M94">
            <v>5696853.8466662746</v>
          </cell>
        </row>
        <row r="95">
          <cell r="M95">
            <v>8719543.6937571373</v>
          </cell>
        </row>
        <row r="96">
          <cell r="M96">
            <v>9144941.0548232347</v>
          </cell>
        </row>
        <row r="97">
          <cell r="M97">
            <v>5517028.3407889744</v>
          </cell>
        </row>
        <row r="98">
          <cell r="M98">
            <v>7661422.3945697863</v>
          </cell>
        </row>
        <row r="99">
          <cell r="M99">
            <v>7808843.6574019082</v>
          </cell>
        </row>
        <row r="100">
          <cell r="M100">
            <v>5006657.5040470846</v>
          </cell>
        </row>
        <row r="101">
          <cell r="M101">
            <v>14051232.612078061</v>
          </cell>
        </row>
        <row r="102">
          <cell r="M102">
            <v>13755871.350664847</v>
          </cell>
        </row>
        <row r="103">
          <cell r="M103">
            <v>6561423.6286062226</v>
          </cell>
        </row>
        <row r="104">
          <cell r="M104">
            <v>7923260.9239781983</v>
          </cell>
        </row>
        <row r="105">
          <cell r="M105">
            <v>8567856.4996576086</v>
          </cell>
        </row>
        <row r="106">
          <cell r="M106">
            <v>5208259.4829625217</v>
          </cell>
        </row>
        <row r="107">
          <cell r="M107">
            <v>8466013.7565996535</v>
          </cell>
        </row>
        <row r="108">
          <cell r="M108">
            <v>9102783.0655089822</v>
          </cell>
        </row>
        <row r="109">
          <cell r="M109">
            <v>5330817.8909739088</v>
          </cell>
        </row>
        <row r="110">
          <cell r="M110">
            <v>7380972.4682620289</v>
          </cell>
        </row>
        <row r="111">
          <cell r="M111">
            <v>7680958.2711826842</v>
          </cell>
        </row>
        <row r="112">
          <cell r="M112">
            <v>4821016.7399199419</v>
          </cell>
        </row>
        <row r="113">
          <cell r="M113">
            <v>9445831.14063753</v>
          </cell>
        </row>
        <row r="114">
          <cell r="M114">
            <v>13299031.654293189</v>
          </cell>
        </row>
        <row r="115">
          <cell r="M115">
            <v>6465222.4583633468</v>
          </cell>
        </row>
        <row r="116">
          <cell r="M116">
            <v>7588952.3710501194</v>
          </cell>
        </row>
        <row r="117">
          <cell r="M117">
            <v>7705807.3910191189</v>
          </cell>
        </row>
        <row r="118">
          <cell r="M118">
            <v>5153228.7884265017</v>
          </cell>
        </row>
        <row r="119">
          <cell r="M119">
            <v>8136928.795694001</v>
          </cell>
        </row>
        <row r="120">
          <cell r="M120">
            <v>8282888.979919672</v>
          </cell>
        </row>
        <row r="121">
          <cell r="M121">
            <v>4906487.2119985679</v>
          </cell>
        </row>
        <row r="122">
          <cell r="M122">
            <v>6577337.4809866194</v>
          </cell>
        </row>
        <row r="123">
          <cell r="M123">
            <v>6826239.1183430217</v>
          </cell>
        </row>
        <row r="124">
          <cell r="M124">
            <v>4313120.8634135891</v>
          </cell>
        </row>
        <row r="125">
          <cell r="M125">
            <v>9107841.767488569</v>
          </cell>
        </row>
        <row r="126">
          <cell r="M126">
            <v>12581507.784358338</v>
          </cell>
        </row>
        <row r="127">
          <cell r="M127">
            <v>5307005.0382403294</v>
          </cell>
        </row>
        <row r="128">
          <cell r="M128">
            <v>6853838.0077861538</v>
          </cell>
        </row>
        <row r="129">
          <cell r="M129">
            <v>7043375.5038289865</v>
          </cell>
        </row>
        <row r="130">
          <cell r="M130">
            <v>3996815.5933065554</v>
          </cell>
        </row>
        <row r="131">
          <cell r="M131">
            <v>7510365.1181275472</v>
          </cell>
        </row>
        <row r="132">
          <cell r="M132">
            <v>7905864.9621865992</v>
          </cell>
        </row>
        <row r="133">
          <cell r="M133">
            <v>3741490.6953126565</v>
          </cell>
        </row>
        <row r="134">
          <cell r="M134">
            <v>5047971.7929064147</v>
          </cell>
        </row>
        <row r="135">
          <cell r="M135">
            <v>6423206.4533940796</v>
          </cell>
        </row>
        <row r="136">
          <cell r="M136">
            <v>3629611.2505206959</v>
          </cell>
        </row>
        <row r="137">
          <cell r="M137">
            <v>7342813.1363189667</v>
          </cell>
        </row>
        <row r="138">
          <cell r="M138">
            <v>10463763.48914231</v>
          </cell>
        </row>
        <row r="139">
          <cell r="M139">
            <v>4967158.6026170161</v>
          </cell>
        </row>
        <row r="140">
          <cell r="M140">
            <v>5895850.6391045488</v>
          </cell>
        </row>
        <row r="141">
          <cell r="M141">
            <v>6479997.2561779171</v>
          </cell>
        </row>
        <row r="142">
          <cell r="M142">
            <v>3604003.7674804647</v>
          </cell>
        </row>
        <row r="143">
          <cell r="M143">
            <v>5059538.8731964156</v>
          </cell>
        </row>
        <row r="144">
          <cell r="M144">
            <v>5668152.8208851088</v>
          </cell>
        </row>
        <row r="145">
          <cell r="M145">
            <v>3390999.6414733469</v>
          </cell>
        </row>
        <row r="146">
          <cell r="M146">
            <v>4215408.0382129867</v>
          </cell>
        </row>
        <row r="147">
          <cell r="M147">
            <v>6027186.1641504541</v>
          </cell>
        </row>
        <row r="148">
          <cell r="M148">
            <v>2584365.1286003278</v>
          </cell>
        </row>
        <row r="149">
          <cell r="M149">
            <v>6437324.127863924</v>
          </cell>
        </row>
        <row r="150">
          <cell r="M150">
            <v>9132502.6465518903</v>
          </cell>
        </row>
        <row r="151">
          <cell r="M151">
            <v>4637492.69717634</v>
          </cell>
        </row>
        <row r="152">
          <cell r="M152">
            <v>3995912.4710415611</v>
          </cell>
        </row>
        <row r="153">
          <cell r="M153">
            <v>5958876.2721349429</v>
          </cell>
        </row>
        <row r="154">
          <cell r="M154">
            <v>2429649.5153882341</v>
          </cell>
        </row>
        <row r="155">
          <cell r="M155">
            <v>4308710.8422301905</v>
          </cell>
        </row>
        <row r="156">
          <cell r="M156">
            <v>5336797.3753902568</v>
          </cell>
        </row>
        <row r="157">
          <cell r="M157">
            <v>2870811.2715793252</v>
          </cell>
        </row>
        <row r="158">
          <cell r="M158">
            <v>3904723.228246728</v>
          </cell>
        </row>
        <row r="159">
          <cell r="M159">
            <v>5741042.1036116034</v>
          </cell>
        </row>
        <row r="160">
          <cell r="M160">
            <v>1982583.597728885</v>
          </cell>
        </row>
        <row r="161">
          <cell r="M161">
            <v>4594698.0679446217</v>
          </cell>
        </row>
        <row r="162">
          <cell r="M162">
            <v>8899174.7074405458</v>
          </cell>
        </row>
        <row r="163">
          <cell r="M163">
            <v>4445408.2818492446</v>
          </cell>
        </row>
        <row r="164">
          <cell r="M164">
            <v>3573561.3108499479</v>
          </cell>
        </row>
        <row r="165">
          <cell r="M165">
            <v>5595594.4447835153</v>
          </cell>
        </row>
        <row r="166">
          <cell r="M166">
            <v>2184546.3166346615</v>
          </cell>
        </row>
        <row r="167">
          <cell r="M167">
            <v>3734255.3680043612</v>
          </cell>
        </row>
        <row r="168">
          <cell r="M168">
            <v>4771514.2591077304</v>
          </cell>
        </row>
        <row r="169">
          <cell r="M169">
            <v>2661382.1912444364</v>
          </cell>
        </row>
        <row r="170">
          <cell r="M170">
            <v>3187554.6165809408</v>
          </cell>
        </row>
        <row r="171">
          <cell r="M171">
            <v>5090618.9964875039</v>
          </cell>
        </row>
        <row r="172">
          <cell r="M172">
            <v>1810659.7684350549</v>
          </cell>
        </row>
        <row r="173">
          <cell r="M173">
            <v>3421210.9829299916</v>
          </cell>
        </row>
        <row r="174">
          <cell r="M174">
            <v>7865433.0641915686</v>
          </cell>
        </row>
        <row r="175">
          <cell r="M175">
            <v>3552997.930686939</v>
          </cell>
        </row>
        <row r="176">
          <cell r="M176">
            <v>3333235.1906739608</v>
          </cell>
        </row>
        <row r="177">
          <cell r="M177">
            <v>5354612.9043874647</v>
          </cell>
        </row>
        <row r="178">
          <cell r="M178">
            <v>2082778.7272813045</v>
          </cell>
        </row>
        <row r="179">
          <cell r="M179">
            <v>3644770.5133356741</v>
          </cell>
        </row>
        <row r="180">
          <cell r="M180">
            <v>4510051.9728647955</v>
          </cell>
        </row>
        <row r="181">
          <cell r="M181">
            <v>2575578.1510085985</v>
          </cell>
        </row>
        <row r="182">
          <cell r="M182">
            <v>3089297.2145246286</v>
          </cell>
        </row>
        <row r="183">
          <cell r="M183">
            <v>4723968.578427637</v>
          </cell>
        </row>
        <row r="184">
          <cell r="M184">
            <v>1633117.0639917892</v>
          </cell>
        </row>
        <row r="185">
          <cell r="M185">
            <v>3217745.3622781546</v>
          </cell>
        </row>
        <row r="186">
          <cell r="M186">
            <v>7473264.4450536277</v>
          </cell>
        </row>
        <row r="187">
          <cell r="M187">
            <v>3470583.6570522375</v>
          </cell>
        </row>
        <row r="188">
          <cell r="M188">
            <v>2634927.0899824584</v>
          </cell>
        </row>
        <row r="189">
          <cell r="M189">
            <v>5006291.6757008415</v>
          </cell>
        </row>
        <row r="190">
          <cell r="M190">
            <v>1936618.3021146306</v>
          </cell>
        </row>
        <row r="191">
          <cell r="M191">
            <v>2305668.3483553645</v>
          </cell>
        </row>
        <row r="192">
          <cell r="M192">
            <v>4306782.2375933407</v>
          </cell>
        </row>
        <row r="193">
          <cell r="M193">
            <v>2134310.8687258712</v>
          </cell>
        </row>
        <row r="194">
          <cell r="M194">
            <v>2398603.1815761346</v>
          </cell>
        </row>
        <row r="195">
          <cell r="M195">
            <v>4653138.6774829542</v>
          </cell>
        </row>
        <row r="196">
          <cell r="M196">
            <v>1396544.630329622</v>
          </cell>
        </row>
        <row r="197">
          <cell r="M197">
            <v>2599348.7522318615</v>
          </cell>
        </row>
        <row r="198">
          <cell r="M198">
            <v>7303377.8343731891</v>
          </cell>
        </row>
        <row r="199">
          <cell r="M199">
            <v>2760656.9651757563</v>
          </cell>
        </row>
        <row r="200">
          <cell r="M200">
            <v>2550585.2986022737</v>
          </cell>
        </row>
        <row r="201">
          <cell r="M201">
            <v>4966253.9661205467</v>
          </cell>
        </row>
        <row r="202">
          <cell r="M202">
            <v>1783556.2754566863</v>
          </cell>
        </row>
        <row r="203">
          <cell r="M203">
            <v>2162156.1233304478</v>
          </cell>
        </row>
        <row r="204">
          <cell r="M204">
            <v>4056714.8277037637</v>
          </cell>
        </row>
        <row r="205">
          <cell r="M205">
            <v>1741517.4415985281</v>
          </cell>
        </row>
        <row r="206">
          <cell r="M206">
            <v>1998047.7106064572</v>
          </cell>
        </row>
        <row r="207">
          <cell r="M207">
            <v>4153239.4999834006</v>
          </cell>
        </row>
        <row r="208">
          <cell r="M208">
            <v>1296919.3989382701</v>
          </cell>
        </row>
        <row r="209">
          <cell r="M209">
            <v>2204065.1302343216</v>
          </cell>
        </row>
        <row r="210">
          <cell r="M210">
            <v>6730369.6597776376</v>
          </cell>
        </row>
        <row r="211">
          <cell r="M211">
            <v>2489190.1221759254</v>
          </cell>
        </row>
        <row r="212">
          <cell r="M212">
            <v>2209070.9272146542</v>
          </cell>
        </row>
        <row r="213">
          <cell r="M213">
            <v>4466656.5769303022</v>
          </cell>
        </row>
        <row r="214">
          <cell r="M214">
            <v>1438224.462888066</v>
          </cell>
        </row>
        <row r="215">
          <cell r="M215">
            <v>1761208.4722617362</v>
          </cell>
        </row>
        <row r="216">
          <cell r="M216">
            <v>3319321.287086904</v>
          </cell>
        </row>
        <row r="217">
          <cell r="M217">
            <v>1502257.2598246776</v>
          </cell>
        </row>
        <row r="218">
          <cell r="M218">
            <v>1801088.332587345</v>
          </cell>
        </row>
        <row r="219">
          <cell r="M219">
            <v>3484931.4775313744</v>
          </cell>
        </row>
        <row r="220">
          <cell r="M220">
            <v>1104058.1312927466</v>
          </cell>
        </row>
        <row r="221">
          <cell r="M221">
            <v>2028074.5537367132</v>
          </cell>
        </row>
        <row r="222">
          <cell r="M222">
            <v>6130540.3590600565</v>
          </cell>
        </row>
        <row r="223">
          <cell r="M223">
            <v>2426647.7415715139</v>
          </cell>
        </row>
        <row r="224">
          <cell r="M224">
            <v>2061333.1490715255</v>
          </cell>
        </row>
        <row r="225">
          <cell r="M225">
            <v>3820876.5245698532</v>
          </cell>
        </row>
        <row r="226">
          <cell r="M226">
            <v>1429942.8007318098</v>
          </cell>
        </row>
        <row r="227">
          <cell r="M227">
            <v>1728137.7554576006</v>
          </cell>
        </row>
        <row r="228">
          <cell r="M228">
            <v>3132790.7768690903</v>
          </cell>
        </row>
        <row r="229">
          <cell r="M229">
            <v>1486466.787860217</v>
          </cell>
        </row>
        <row r="230">
          <cell r="M230">
            <v>1651868.9437569552</v>
          </cell>
        </row>
        <row r="231">
          <cell r="M231">
            <v>3464790.5058558816</v>
          </cell>
        </row>
        <row r="232">
          <cell r="M232">
            <v>1084235.8937983674</v>
          </cell>
        </row>
        <row r="233">
          <cell r="M233">
            <v>1935524.0094115883</v>
          </cell>
        </row>
        <row r="234">
          <cell r="M234">
            <v>6025744.302274623</v>
          </cell>
        </row>
        <row r="235">
          <cell r="M235">
            <v>2448852.4571157461</v>
          </cell>
        </row>
        <row r="236">
          <cell r="M236">
            <v>1977738.4048026763</v>
          </cell>
        </row>
        <row r="237">
          <cell r="M237">
            <v>3769735.1467152731</v>
          </cell>
        </row>
        <row r="238">
          <cell r="M238">
            <v>1123589.4202291151</v>
          </cell>
        </row>
        <row r="239">
          <cell r="M239">
            <v>1589344.3003816362</v>
          </cell>
        </row>
        <row r="240">
          <cell r="M240">
            <v>3083587.5837723273</v>
          </cell>
        </row>
        <row r="241">
          <cell r="M241">
            <v>1437624.1695365477</v>
          </cell>
        </row>
        <row r="242">
          <cell r="M242">
            <v>1468558.1217547562</v>
          </cell>
        </row>
        <row r="243">
          <cell r="M243">
            <v>3327923.8123804843</v>
          </cell>
        </row>
        <row r="244">
          <cell r="M244">
            <v>891025.72720521002</v>
          </cell>
        </row>
        <row r="245">
          <cell r="M245">
            <v>1860257.5600936015</v>
          </cell>
        </row>
        <row r="246">
          <cell r="M246">
            <v>5794766.0821804795</v>
          </cell>
        </row>
        <row r="247">
          <cell r="M247">
            <v>2242116.2727693478</v>
          </cell>
        </row>
        <row r="248">
          <cell r="M248">
            <v>1864731.7315071584</v>
          </cell>
        </row>
        <row r="249">
          <cell r="M249">
            <v>3215246.8004855942</v>
          </cell>
        </row>
        <row r="250">
          <cell r="M250">
            <v>936377.80417911382</v>
          </cell>
        </row>
        <row r="251">
          <cell r="M251">
            <v>1391004.4925364649</v>
          </cell>
        </row>
        <row r="252">
          <cell r="M252">
            <v>2583143.9087800444</v>
          </cell>
        </row>
        <row r="253">
          <cell r="M253">
            <v>935529.87530794623</v>
          </cell>
        </row>
        <row r="254">
          <cell r="M254">
            <v>1340431.5723825805</v>
          </cell>
        </row>
        <row r="255">
          <cell r="M255">
            <v>2725813.5315685347</v>
          </cell>
        </row>
        <row r="256">
          <cell r="M256">
            <v>739222.9279811763</v>
          </cell>
        </row>
        <row r="257">
          <cell r="M257">
            <v>1288954.4394614152</v>
          </cell>
        </row>
        <row r="258">
          <cell r="M258">
            <v>5105189.9985812567</v>
          </cell>
        </row>
        <row r="259">
          <cell r="M259">
            <v>1860561.5371885346</v>
          </cell>
        </row>
        <row r="260">
          <cell r="M260">
            <v>1827990.064488926</v>
          </cell>
        </row>
        <row r="261">
          <cell r="M261">
            <v>2840496.1156251077</v>
          </cell>
        </row>
        <row r="262">
          <cell r="M262">
            <v>923807.84453895991</v>
          </cell>
        </row>
        <row r="263">
          <cell r="M263">
            <v>1283215.1107581765</v>
          </cell>
        </row>
        <row r="264">
          <cell r="M264">
            <v>2011090.9955147211</v>
          </cell>
        </row>
        <row r="265">
          <cell r="M265">
            <v>921894.63525852119</v>
          </cell>
        </row>
        <row r="266">
          <cell r="M266">
            <v>1073378.0821959062</v>
          </cell>
        </row>
        <row r="267">
          <cell r="M267">
            <v>1450249.7709038178</v>
          </cell>
        </row>
        <row r="268">
          <cell r="M268">
            <v>723557.23164400156</v>
          </cell>
        </row>
        <row r="269">
          <cell r="M269">
            <v>1025802.1753412085</v>
          </cell>
        </row>
        <row r="270">
          <cell r="M270">
            <v>4487788.8387009371</v>
          </cell>
        </row>
        <row r="271">
          <cell r="M271">
            <v>1881904.9880954521</v>
          </cell>
        </row>
        <row r="272">
          <cell r="M272">
            <v>1535243.0560076567</v>
          </cell>
        </row>
        <row r="273">
          <cell r="M273">
            <v>2117937.4188634846</v>
          </cell>
        </row>
        <row r="274">
          <cell r="M274">
            <v>939998.85286821169</v>
          </cell>
        </row>
        <row r="275">
          <cell r="M275">
            <v>1103209.1233086344</v>
          </cell>
        </row>
        <row r="276">
          <cell r="M276">
            <v>1888944.3274045291</v>
          </cell>
        </row>
        <row r="277">
          <cell r="M277">
            <v>600130.9151658396</v>
          </cell>
        </row>
        <row r="278">
          <cell r="M278">
            <v>958592.07278929418</v>
          </cell>
        </row>
        <row r="279">
          <cell r="M279">
            <v>1289365.0942349057</v>
          </cell>
        </row>
        <row r="280">
          <cell r="M280">
            <v>634950.15354155132</v>
          </cell>
        </row>
        <row r="281">
          <cell r="M281">
            <v>1007370.2682354173</v>
          </cell>
        </row>
        <row r="282">
          <cell r="M282">
            <v>4285293.0707982089</v>
          </cell>
        </row>
        <row r="283">
          <cell r="M283">
            <v>1829259.9398917367</v>
          </cell>
        </row>
        <row r="284">
          <cell r="M284">
            <v>1429842.3669241155</v>
          </cell>
        </row>
        <row r="285">
          <cell r="M285">
            <v>1736818.4441626968</v>
          </cell>
        </row>
        <row r="286">
          <cell r="M286">
            <v>901959.0962007792</v>
          </cell>
        </row>
        <row r="287">
          <cell r="M287">
            <v>1088724.391176953</v>
          </cell>
        </row>
        <row r="288">
          <cell r="M288">
            <v>1508265.0553167383</v>
          </cell>
        </row>
        <row r="289">
          <cell r="M289">
            <v>516562.44132986048</v>
          </cell>
        </row>
        <row r="290">
          <cell r="M290">
            <v>849105.66004276183</v>
          </cell>
        </row>
        <row r="291">
          <cell r="M291">
            <v>937848.30918040616</v>
          </cell>
        </row>
        <row r="292">
          <cell r="M292">
            <v>390132.53219636763</v>
          </cell>
        </row>
        <row r="293">
          <cell r="M293">
            <v>980206.10500940064</v>
          </cell>
        </row>
        <row r="294">
          <cell r="M294">
            <v>3692335.6006007716</v>
          </cell>
        </row>
        <row r="295">
          <cell r="M295">
            <v>1693616.5945529069</v>
          </cell>
        </row>
        <row r="296">
          <cell r="M296">
            <v>1143975.7377007212</v>
          </cell>
        </row>
        <row r="297">
          <cell r="M297">
            <v>1345667.0755838912</v>
          </cell>
        </row>
        <row r="298">
          <cell r="M298">
            <v>845718.67472247221</v>
          </cell>
        </row>
        <row r="299">
          <cell r="M299">
            <v>947212.70664249733</v>
          </cell>
        </row>
        <row r="300">
          <cell r="M300">
            <v>696610.69426780799</v>
          </cell>
        </row>
        <row r="301">
          <cell r="M301">
            <v>486311.91096042877</v>
          </cell>
        </row>
        <row r="302">
          <cell r="M302">
            <v>797301.93460981525</v>
          </cell>
        </row>
        <row r="303">
          <cell r="M303">
            <v>874516.50130050443</v>
          </cell>
        </row>
        <row r="304">
          <cell r="M304">
            <v>395043.60212610022</v>
          </cell>
        </row>
        <row r="305">
          <cell r="M305">
            <v>596174.85422316776</v>
          </cell>
        </row>
        <row r="306">
          <cell r="M306">
            <v>3456925.233517102</v>
          </cell>
        </row>
        <row r="307">
          <cell r="M307">
            <v>1605692.0352351626</v>
          </cell>
        </row>
        <row r="308">
          <cell r="M308">
            <v>848355.97626986902</v>
          </cell>
        </row>
        <row r="309">
          <cell r="M309">
            <v>1283647.8933654719</v>
          </cell>
        </row>
        <row r="310">
          <cell r="M310">
            <v>850230.13695982122</v>
          </cell>
        </row>
        <row r="311">
          <cell r="M311">
            <v>962320.250623364</v>
          </cell>
        </row>
        <row r="312">
          <cell r="M312">
            <v>622157.22192662838</v>
          </cell>
        </row>
        <row r="313">
          <cell r="M313">
            <v>398744.41777809511</v>
          </cell>
        </row>
        <row r="314">
          <cell r="M314">
            <v>809611.8873514072</v>
          </cell>
        </row>
        <row r="315">
          <cell r="M315">
            <v>794298.22029418428</v>
          </cell>
        </row>
        <row r="316">
          <cell r="M316">
            <v>373067.95312531991</v>
          </cell>
        </row>
        <row r="317">
          <cell r="M317">
            <v>606627.92558352696</v>
          </cell>
        </row>
        <row r="318">
          <cell r="M318">
            <v>2827829.4737582789</v>
          </cell>
        </row>
        <row r="319">
          <cell r="M319">
            <v>1602773.9524414376</v>
          </cell>
        </row>
        <row r="320">
          <cell r="M320">
            <v>688996.98091196059</v>
          </cell>
        </row>
        <row r="321">
          <cell r="M321">
            <v>778458.83861435018</v>
          </cell>
        </row>
        <row r="322">
          <cell r="M322">
            <v>418142.16587924177</v>
          </cell>
        </row>
        <row r="323">
          <cell r="M323">
            <v>605811.40753725101</v>
          </cell>
        </row>
        <row r="324">
          <cell r="M324">
            <v>618656.67957394174</v>
          </cell>
        </row>
        <row r="325">
          <cell r="M325">
            <v>390651.61449543457</v>
          </cell>
        </row>
        <row r="326">
          <cell r="M326">
            <v>432775.09831369721</v>
          </cell>
        </row>
        <row r="327">
          <cell r="M327">
            <v>768576.83510598354</v>
          </cell>
        </row>
        <row r="328">
          <cell r="M328">
            <v>271103.40344967518</v>
          </cell>
        </row>
        <row r="329">
          <cell r="M329">
            <v>340039.19211237365</v>
          </cell>
        </row>
        <row r="330">
          <cell r="M330">
            <v>2819795.8140628133</v>
          </cell>
        </row>
        <row r="331">
          <cell r="M331">
            <v>1520033.4652943704</v>
          </cell>
        </row>
        <row r="332">
          <cell r="M332">
            <v>599059.57137633278</v>
          </cell>
        </row>
        <row r="333">
          <cell r="M333">
            <v>624495.52503380761</v>
          </cell>
        </row>
        <row r="334">
          <cell r="M334">
            <v>317557.23114747024</v>
          </cell>
        </row>
        <row r="335">
          <cell r="M335">
            <v>506313.84399926872</v>
          </cell>
        </row>
        <row r="336">
          <cell r="M336">
            <v>465806.43151809881</v>
          </cell>
        </row>
        <row r="337">
          <cell r="M337">
            <v>268503.91424882098</v>
          </cell>
        </row>
        <row r="338">
          <cell r="M338">
            <v>273716.0829702575</v>
          </cell>
        </row>
        <row r="339">
          <cell r="M339">
            <v>643050.07286467659</v>
          </cell>
        </row>
        <row r="340">
          <cell r="M340">
            <v>255306.94186157928</v>
          </cell>
        </row>
        <row r="341">
          <cell r="M341">
            <v>235331.66765100189</v>
          </cell>
        </row>
        <row r="342">
          <cell r="M342">
            <v>2568321.8307129382</v>
          </cell>
        </row>
        <row r="343">
          <cell r="M343">
            <v>1501512.6599814717</v>
          </cell>
        </row>
        <row r="344">
          <cell r="M344">
            <v>406307.37760890619</v>
          </cell>
        </row>
        <row r="345">
          <cell r="M345">
            <v>622953.40146076051</v>
          </cell>
        </row>
        <row r="346">
          <cell r="M346">
            <v>280880.39417408849</v>
          </cell>
        </row>
        <row r="347">
          <cell r="M347">
            <v>422913.4430806422</v>
          </cell>
        </row>
        <row r="348">
          <cell r="M348">
            <v>389779.70302571519</v>
          </cell>
        </row>
        <row r="349">
          <cell r="M349">
            <v>250210.05701225356</v>
          </cell>
        </row>
        <row r="350">
          <cell r="M350">
            <v>177791.89193690248</v>
          </cell>
        </row>
        <row r="351">
          <cell r="M351">
            <v>569453.2500529075</v>
          </cell>
        </row>
        <row r="352">
          <cell r="M352">
            <v>224949.53704716481</v>
          </cell>
        </row>
        <row r="353">
          <cell r="M353">
            <v>109056.80789148998</v>
          </cell>
        </row>
        <row r="354">
          <cell r="M354">
            <v>2050770.6149572171</v>
          </cell>
        </row>
        <row r="355">
          <cell r="M355">
            <v>1465117.3985540008</v>
          </cell>
        </row>
        <row r="356">
          <cell r="M356">
            <v>405766.84443262278</v>
          </cell>
        </row>
        <row r="357">
          <cell r="M357">
            <v>309279.60008332535</v>
          </cell>
        </row>
        <row r="358">
          <cell r="M358">
            <v>23197.670420201288</v>
          </cell>
        </row>
        <row r="359">
          <cell r="M359">
            <v>422582.08433349448</v>
          </cell>
        </row>
        <row r="360">
          <cell r="M360">
            <v>248322.69588064624</v>
          </cell>
        </row>
        <row r="361">
          <cell r="M361">
            <v>193710.68014301648</v>
          </cell>
        </row>
        <row r="362">
          <cell r="M362">
            <v>179521.1329136373</v>
          </cell>
        </row>
        <row r="363">
          <cell r="M363">
            <v>429976.46229778067</v>
          </cell>
        </row>
        <row r="364">
          <cell r="M364">
            <v>80462.971724137547</v>
          </cell>
        </row>
        <row r="365">
          <cell r="M365">
            <v>110003.92015153381</v>
          </cell>
        </row>
        <row r="366">
          <cell r="M366">
            <v>1665401.7963389633</v>
          </cell>
        </row>
        <row r="367">
          <cell r="M367">
            <v>1488159.0892684648</v>
          </cell>
        </row>
        <row r="368">
          <cell r="M368">
            <v>411449.43339912506</v>
          </cell>
        </row>
        <row r="369">
          <cell r="M369">
            <v>220373.56479864498</v>
          </cell>
        </row>
        <row r="370">
          <cell r="M370">
            <v>23559.741362496967</v>
          </cell>
        </row>
        <row r="371">
          <cell r="M371">
            <v>428514.45895634248</v>
          </cell>
        </row>
        <row r="372">
          <cell r="M372">
            <v>158174.29956089731</v>
          </cell>
        </row>
        <row r="373">
          <cell r="M373">
            <v>196761.7097365529</v>
          </cell>
        </row>
        <row r="374">
          <cell r="M374">
            <v>180338.21903755449</v>
          </cell>
        </row>
        <row r="375">
          <cell r="M375">
            <v>315519.14708334993</v>
          </cell>
        </row>
        <row r="376">
          <cell r="M376">
            <v>74979.791449285942</v>
          </cell>
        </row>
        <row r="377">
          <cell r="M377">
            <v>111907.58394895385</v>
          </cell>
        </row>
        <row r="378">
          <cell r="M378">
            <v>1344958.9505088239</v>
          </cell>
        </row>
        <row r="379">
          <cell r="M379">
            <v>1511566.4783376362</v>
          </cell>
        </row>
        <row r="380">
          <cell r="M380">
            <v>418166.84949849412</v>
          </cell>
        </row>
        <row r="381">
          <cell r="M381">
            <v>118130.82676733233</v>
          </cell>
        </row>
        <row r="382">
          <cell r="M382">
            <v>23927.463654811567</v>
          </cell>
        </row>
        <row r="383">
          <cell r="M383">
            <v>435488.05980971403</v>
          </cell>
        </row>
        <row r="384">
          <cell r="M384">
            <v>54521.98277252767</v>
          </cell>
        </row>
        <row r="385">
          <cell r="M385">
            <v>199860.79661374836</v>
          </cell>
        </row>
        <row r="386">
          <cell r="M386">
            <v>182117.92533194195</v>
          </cell>
        </row>
        <row r="387">
          <cell r="M387">
            <v>241330.61665737844</v>
          </cell>
        </row>
        <row r="388">
          <cell r="M388">
            <v>76168.73696060275</v>
          </cell>
        </row>
        <row r="389">
          <cell r="M389">
            <v>113844.3239030431</v>
          </cell>
        </row>
        <row r="390">
          <cell r="M390">
            <v>1246943.0383832406</v>
          </cell>
        </row>
        <row r="391">
          <cell r="M391">
            <v>1535345.3674324234</v>
          </cell>
        </row>
        <row r="392">
          <cell r="M392">
            <v>424941.68961035518</v>
          </cell>
        </row>
        <row r="393">
          <cell r="M393">
            <v>120009.10691293291</v>
          </cell>
        </row>
        <row r="394">
          <cell r="M394">
            <v>24300.925507615448</v>
          </cell>
        </row>
        <row r="395">
          <cell r="M395">
            <v>391567.25186467572</v>
          </cell>
        </row>
        <row r="396">
          <cell r="M396">
            <v>55380.555187081125</v>
          </cell>
        </row>
        <row r="397">
          <cell r="M397">
            <v>203008.69776787295</v>
          </cell>
        </row>
        <row r="398">
          <cell r="M398">
            <v>132691.16565622218</v>
          </cell>
        </row>
        <row r="399">
          <cell r="M399">
            <v>245167.77346223078</v>
          </cell>
        </row>
        <row r="400">
          <cell r="M400">
            <v>77376.538184014091</v>
          </cell>
        </row>
        <row r="401">
          <cell r="M401">
            <v>62736.479146258673</v>
          </cell>
        </row>
        <row r="402">
          <cell r="M402">
            <v>1266931.1064609019</v>
          </cell>
        </row>
        <row r="403">
          <cell r="M403">
            <v>1549126.6527964454</v>
          </cell>
        </row>
        <row r="404">
          <cell r="M404">
            <v>380233.42506541364</v>
          </cell>
        </row>
        <row r="405">
          <cell r="M405">
            <v>121917.25171284855</v>
          </cell>
        </row>
        <row r="406">
          <cell r="M406">
            <v>24680.216508263835</v>
          </cell>
        </row>
        <row r="407">
          <cell r="M407">
            <v>397845.92613564193</v>
          </cell>
        </row>
        <row r="408">
          <cell r="M408">
            <v>56252.648167374951</v>
          </cell>
        </row>
        <row r="409">
          <cell r="M409">
            <v>194507.92121491861</v>
          </cell>
        </row>
        <row r="410">
          <cell r="M410">
            <v>54855.434006866912</v>
          </cell>
        </row>
        <row r="411">
          <cell r="M411">
            <v>249065.94106028025</v>
          </cell>
        </row>
        <row r="412">
          <cell r="M412">
            <v>78603.494199219131</v>
          </cell>
        </row>
        <row r="413">
          <cell r="M413">
            <v>62406.738728881952</v>
          </cell>
        </row>
        <row r="414">
          <cell r="M414">
            <v>1280640.7715674494</v>
          </cell>
        </row>
        <row r="415">
          <cell r="M415">
            <v>1513595.9016029758</v>
          </cell>
        </row>
        <row r="416">
          <cell r="M416">
            <v>371251.23369564157</v>
          </cell>
        </row>
        <row r="417">
          <cell r="M417">
            <v>75698.070046396489</v>
          </cell>
        </row>
        <row r="418">
          <cell r="M418">
            <v>15030.142610227838</v>
          </cell>
        </row>
        <row r="419">
          <cell r="M419">
            <v>262732.46014546725</v>
          </cell>
        </row>
        <row r="420">
          <cell r="M420">
            <v>53091.510899140187</v>
          </cell>
        </row>
        <row r="421">
          <cell r="M421">
            <v>94655.84712696998</v>
          </cell>
        </row>
        <row r="422">
          <cell r="M422">
            <v>47967.874813881863</v>
          </cell>
        </row>
        <row r="423">
          <cell r="M423">
            <v>76536.336877227135</v>
          </cell>
        </row>
        <row r="424">
          <cell r="M424">
            <v>39583.767062933402</v>
          </cell>
        </row>
        <row r="425">
          <cell r="M425">
            <v>49843.017508733297</v>
          </cell>
        </row>
        <row r="426">
          <cell r="M426">
            <v>1079688.2446420265</v>
          </cell>
        </row>
        <row r="427">
          <cell r="M427">
            <v>1384296.3266488467</v>
          </cell>
        </row>
        <row r="428">
          <cell r="M428">
            <v>77832.108959734338</v>
          </cell>
        </row>
        <row r="429">
          <cell r="M429">
            <v>15122.060698319479</v>
          </cell>
        </row>
        <row r="430">
          <cell r="M430">
            <v>1724.8703669356996</v>
          </cell>
        </row>
        <row r="431">
          <cell r="M431">
            <v>153996.69650965283</v>
          </cell>
        </row>
        <row r="432">
          <cell r="M432">
            <v>46877.799176171378</v>
          </cell>
        </row>
        <row r="433">
          <cell r="M433">
            <v>33693.09229532427</v>
          </cell>
        </row>
        <row r="434">
          <cell r="M434">
            <v>25338.869004092943</v>
          </cell>
        </row>
        <row r="435">
          <cell r="M435">
            <v>3502.9550661477406</v>
          </cell>
        </row>
        <row r="436">
          <cell r="M436">
            <v>32055.79802412818</v>
          </cell>
        </row>
        <row r="437">
          <cell r="M437">
            <v>45267.570723727826</v>
          </cell>
        </row>
        <row r="438">
          <cell r="M438">
            <v>744117.27104339737</v>
          </cell>
        </row>
        <row r="439">
          <cell r="M439">
            <v>952748.94711312535</v>
          </cell>
        </row>
        <row r="440">
          <cell r="M440">
            <v>48923.119292571202</v>
          </cell>
        </row>
        <row r="441">
          <cell r="M441">
            <v>15362.501463422759</v>
          </cell>
        </row>
        <row r="442">
          <cell r="M442">
            <v>1751.9930476034206</v>
          </cell>
        </row>
        <row r="443">
          <cell r="M443">
            <v>156512.99772645012</v>
          </cell>
        </row>
        <row r="444">
          <cell r="M444">
            <v>28171.919312795704</v>
          </cell>
        </row>
        <row r="445">
          <cell r="M445">
            <v>30109.819526078514</v>
          </cell>
        </row>
        <row r="446">
          <cell r="M446">
            <v>25795.886118492326</v>
          </cell>
        </row>
        <row r="447">
          <cell r="M447">
            <v>0</v>
          </cell>
        </row>
        <row r="448">
          <cell r="M448">
            <v>32569.185346680249</v>
          </cell>
        </row>
        <row r="449">
          <cell r="M449">
            <v>46039.118038673616</v>
          </cell>
        </row>
        <row r="450">
          <cell r="M450">
            <v>640775.22578838037</v>
          </cell>
        </row>
        <row r="451">
          <cell r="M451">
            <v>348996.0621789702</v>
          </cell>
        </row>
        <row r="452">
          <cell r="M452">
            <v>49755.496673293586</v>
          </cell>
        </row>
        <row r="453">
          <cell r="M453">
            <v>15606.765236691181</v>
          </cell>
        </row>
        <row r="454">
          <cell r="M454">
            <v>1779.5422587950252</v>
          </cell>
        </row>
        <row r="455">
          <cell r="M455">
            <v>159070.51078666566</v>
          </cell>
        </row>
        <row r="456">
          <cell r="M456">
            <v>28615.117045235034</v>
          </cell>
        </row>
        <row r="457">
          <cell r="M457">
            <v>30584.468553019564</v>
          </cell>
        </row>
        <row r="458">
          <cell r="M458">
            <v>26261.150796185902</v>
          </cell>
        </row>
        <row r="459">
          <cell r="M459">
            <v>0</v>
          </cell>
        </row>
        <row r="460">
          <cell r="M460">
            <v>33090.795255323741</v>
          </cell>
        </row>
        <row r="461">
          <cell r="M461">
            <v>46823.877812793442</v>
          </cell>
        </row>
        <row r="462">
          <cell r="M462">
            <v>486139.56029433687</v>
          </cell>
        </row>
        <row r="463">
          <cell r="M463">
            <v>354499.14495189063</v>
          </cell>
        </row>
        <row r="464">
          <cell r="M464">
            <v>50602.096801355634</v>
          </cell>
        </row>
        <row r="465">
          <cell r="M465">
            <v>15854.91280395457</v>
          </cell>
        </row>
        <row r="466">
          <cell r="M466">
            <v>1807.5247087579619</v>
          </cell>
        </row>
        <row r="467">
          <cell r="M467">
            <v>161669.91234245489</v>
          </cell>
        </row>
        <row r="468">
          <cell r="M468">
            <v>29065.287269801396</v>
          </cell>
        </row>
        <row r="469">
          <cell r="M469">
            <v>31066.600208816482</v>
          </cell>
        </row>
        <row r="470">
          <cell r="M470">
            <v>26734.811951806107</v>
          </cell>
        </row>
        <row r="471">
          <cell r="M471">
            <v>0</v>
          </cell>
        </row>
        <row r="472">
          <cell r="M472">
            <v>33620.759453217266</v>
          </cell>
        </row>
        <row r="473">
          <cell r="M473">
            <v>47622.077345196376</v>
          </cell>
        </row>
        <row r="474">
          <cell r="M474">
            <v>442187.08671731525</v>
          </cell>
        </row>
        <row r="475">
          <cell r="M475">
            <v>360089.72940112971</v>
          </cell>
        </row>
        <row r="476">
          <cell r="M476">
            <v>51463.163726703373</v>
          </cell>
        </row>
        <row r="477">
          <cell r="M477">
            <v>16107.005917537448</v>
          </cell>
        </row>
        <row r="478">
          <cell r="M478">
            <v>1835.9472112535541</v>
          </cell>
        </row>
        <row r="479">
          <cell r="M479">
            <v>164311.89018556345</v>
          </cell>
        </row>
        <row r="480">
          <cell r="M480">
            <v>29522.53968179605</v>
          </cell>
        </row>
        <row r="481">
          <cell r="M481">
            <v>31556.332458432291</v>
          </cell>
        </row>
        <row r="482">
          <cell r="M482">
            <v>27217.021189918793</v>
          </cell>
        </row>
        <row r="483">
          <cell r="M483">
            <v>0</v>
          </cell>
        </row>
        <row r="484">
          <cell r="M484">
            <v>24758.724808996529</v>
          </cell>
        </row>
        <row r="485">
          <cell r="M485">
            <v>48433.947862669054</v>
          </cell>
        </row>
        <row r="486">
          <cell r="M486">
            <v>377314.00888368726</v>
          </cell>
        </row>
        <row r="487">
          <cell r="M487">
            <v>365769.20684864215</v>
          </cell>
        </row>
        <row r="488">
          <cell r="M488">
            <v>52338.945704283287</v>
          </cell>
        </row>
        <row r="489">
          <cell r="M489">
            <v>16363.107311626294</v>
          </cell>
        </row>
        <row r="490">
          <cell r="M490">
            <v>1864.8166872167858</v>
          </cell>
        </row>
        <row r="491">
          <cell r="M491">
            <v>166997.14343123831</v>
          </cell>
        </row>
        <row r="492">
          <cell r="M492">
            <v>29986.985702348575</v>
          </cell>
        </row>
        <row r="493">
          <cell r="M493">
            <v>32053.785126642433</v>
          </cell>
        </row>
        <row r="494">
          <cell r="M494">
            <v>27707.93285363205</v>
          </cell>
        </row>
        <row r="495">
          <cell r="M495">
            <v>0</v>
          </cell>
        </row>
        <row r="496">
          <cell r="M496">
            <v>24097.840940187747</v>
          </cell>
        </row>
        <row r="497">
          <cell r="M497">
            <v>49259.724587833465</v>
          </cell>
        </row>
        <row r="498">
          <cell r="M498">
            <v>374956.1254083768</v>
          </cell>
        </row>
        <row r="499">
          <cell r="M499">
            <v>371538.99073916994</v>
          </cell>
        </row>
        <row r="500">
          <cell r="M500">
            <v>53229.695266785464</v>
          </cell>
        </row>
        <row r="501">
          <cell r="M501">
            <v>16623.280717881153</v>
          </cell>
        </row>
        <row r="502">
          <cell r="M502">
            <v>1894.140166442196</v>
          </cell>
        </row>
        <row r="503">
          <cell r="M503">
            <v>139706.34945158899</v>
          </cell>
        </row>
        <row r="504">
          <cell r="M504">
            <v>30458.738505569796</v>
          </cell>
        </row>
        <row r="505">
          <cell r="M505">
            <v>32559.079927357394</v>
          </cell>
        </row>
        <row r="506">
          <cell r="M506">
            <v>28207.704074083733</v>
          </cell>
        </row>
        <row r="507">
          <cell r="M507">
            <v>0</v>
          </cell>
        </row>
        <row r="508">
          <cell r="M508">
            <v>24482.883491230597</v>
          </cell>
        </row>
        <row r="509">
          <cell r="M509">
            <v>50099.646808492165</v>
          </cell>
        </row>
        <row r="510">
          <cell r="M510">
            <v>256502.86702627444</v>
          </cell>
        </row>
        <row r="511">
          <cell r="M511">
            <v>377400.51699200715</v>
          </cell>
        </row>
        <row r="512">
          <cell r="M512">
            <v>54135.66929864994</v>
          </cell>
        </row>
        <row r="513">
          <cell r="M513">
            <v>16887.590881295462</v>
          </cell>
        </row>
        <row r="514">
          <cell r="M514">
            <v>1923.9247892962994</v>
          </cell>
        </row>
        <row r="515">
          <cell r="M515">
            <v>133352.74560204727</v>
          </cell>
        </row>
        <row r="516">
          <cell r="M516">
            <v>30937.913046131929</v>
          </cell>
        </row>
        <row r="517">
          <cell r="M517">
            <v>33072.340493407595</v>
          </cell>
        </row>
        <row r="518">
          <cell r="M518">
            <v>28716.494820823562</v>
          </cell>
        </row>
        <row r="519">
          <cell r="M519">
            <v>0</v>
          </cell>
        </row>
        <row r="520">
          <cell r="M520">
            <v>24874.078765616345</v>
          </cell>
        </row>
        <row r="521">
          <cell r="M521">
            <v>29741.800794694107</v>
          </cell>
        </row>
        <row r="522">
          <cell r="M522">
            <v>244161.64248935206</v>
          </cell>
        </row>
        <row r="523">
          <cell r="M523">
            <v>380455.24435835879</v>
          </cell>
        </row>
        <row r="524">
          <cell r="M524">
            <v>27180.010284677996</v>
          </cell>
        </row>
        <row r="525">
          <cell r="M525">
            <v>17156.103576308058</v>
          </cell>
        </row>
        <row r="526">
          <cell r="M526">
            <v>1954.1778084569428</v>
          </cell>
        </row>
        <row r="527">
          <cell r="M527">
            <v>101008.19481810347</v>
          </cell>
        </row>
        <row r="528">
          <cell r="M528">
            <v>31424.626087282682</v>
          </cell>
        </row>
        <row r="529">
          <cell r="M529">
            <v>33593.692406797993</v>
          </cell>
        </row>
        <row r="530">
          <cell r="M530">
            <v>1105.890545329074</v>
          </cell>
        </row>
        <row r="531">
          <cell r="M531">
            <v>0</v>
          </cell>
        </row>
        <row r="532">
          <cell r="M532">
            <v>25271.525086068676</v>
          </cell>
        </row>
        <row r="533">
          <cell r="M533">
            <v>23567.749631844443</v>
          </cell>
        </row>
        <row r="534">
          <cell r="M534">
            <v>248080.52696194974</v>
          </cell>
        </row>
        <row r="535">
          <cell r="M535">
            <v>386504.65478438104</v>
          </cell>
        </row>
        <row r="536">
          <cell r="M536">
            <v>27612.036311894542</v>
          </cell>
        </row>
        <row r="537">
          <cell r="M537">
            <v>17428.885623171358</v>
          </cell>
        </row>
        <row r="538">
          <cell r="M538">
            <v>1984.9065906800297</v>
          </cell>
        </row>
        <row r="539">
          <cell r="M539">
            <v>63813.214706264298</v>
          </cell>
        </row>
        <row r="540">
          <cell r="M540">
            <v>31918.996229300086</v>
          </cell>
        </row>
        <row r="541">
          <cell r="M541">
            <v>29826.118007832814</v>
          </cell>
        </row>
        <row r="542">
          <cell r="M542">
            <v>1123.4695844372213</v>
          </cell>
        </row>
        <row r="543">
          <cell r="M543">
            <v>0</v>
          </cell>
        </row>
        <row r="544">
          <cell r="M544">
            <v>25675.322346643628</v>
          </cell>
        </row>
        <row r="545">
          <cell r="M545">
            <v>21046.996512506837</v>
          </cell>
        </row>
        <row r="546">
          <cell r="M546">
            <v>222922.44632691727</v>
          </cell>
        </row>
        <row r="547">
          <cell r="M547">
            <v>318498.57861197926</v>
          </cell>
        </row>
        <row r="548">
          <cell r="M548">
            <v>3219.0831605648368</v>
          </cell>
        </row>
        <row r="549">
          <cell r="M549">
            <v>626.80248256710183</v>
          </cell>
        </row>
        <row r="550">
          <cell r="M550">
            <v>30.898135727764952</v>
          </cell>
        </row>
        <row r="551">
          <cell r="M551">
            <v>715.17470975169272</v>
          </cell>
        </row>
        <row r="552">
          <cell r="M552">
            <v>17011.613354649646</v>
          </cell>
        </row>
        <row r="553">
          <cell r="M553">
            <v>4445.8889803305401</v>
          </cell>
        </row>
        <row r="554">
          <cell r="M554">
            <v>563.60640609820439</v>
          </cell>
        </row>
        <row r="555">
          <cell r="M555">
            <v>0</v>
          </cell>
        </row>
        <row r="556">
          <cell r="M556">
            <v>12147.64315550354</v>
          </cell>
        </row>
        <row r="557">
          <cell r="M557">
            <v>461.66729503182069</v>
          </cell>
        </row>
        <row r="558">
          <cell r="M558">
            <v>37517.489782249926</v>
          </cell>
        </row>
        <row r="559">
          <cell r="M559">
            <v>286706.32307295816</v>
          </cell>
        </row>
        <row r="560">
          <cell r="M560">
            <v>0</v>
          </cell>
        </row>
        <row r="561">
          <cell r="M561">
            <v>0</v>
          </cell>
        </row>
        <row r="562">
          <cell r="M562">
            <v>0</v>
          </cell>
        </row>
        <row r="563">
          <cell r="M563">
            <v>0</v>
          </cell>
        </row>
        <row r="564">
          <cell r="M564">
            <v>7419.7826522551186</v>
          </cell>
        </row>
        <row r="565">
          <cell r="M565">
            <v>0</v>
          </cell>
        </row>
        <row r="566">
          <cell r="M566">
            <v>0</v>
          </cell>
        </row>
        <row r="567">
          <cell r="M567">
            <v>0</v>
          </cell>
        </row>
        <row r="568">
          <cell r="M568">
            <v>12197.240232205375</v>
          </cell>
        </row>
        <row r="569">
          <cell r="M569">
            <v>0</v>
          </cell>
        </row>
        <row r="570">
          <cell r="M570">
            <v>17856.070843078916</v>
          </cell>
        </row>
        <row r="571">
          <cell r="M571">
            <v>177501.6278059606</v>
          </cell>
        </row>
        <row r="572">
          <cell r="M572">
            <v>0</v>
          </cell>
        </row>
        <row r="573">
          <cell r="M573">
            <v>0</v>
          </cell>
        </row>
        <row r="574">
          <cell r="M574">
            <v>0</v>
          </cell>
        </row>
        <row r="575">
          <cell r="M575">
            <v>0</v>
          </cell>
        </row>
        <row r="576">
          <cell r="M576">
            <v>0</v>
          </cell>
        </row>
        <row r="577">
          <cell r="M577">
            <v>0</v>
          </cell>
        </row>
        <row r="578">
          <cell r="M578">
            <v>0</v>
          </cell>
        </row>
        <row r="579">
          <cell r="M579">
            <v>0</v>
          </cell>
        </row>
        <row r="580">
          <cell r="M580">
            <v>12393.61579994388</v>
          </cell>
        </row>
        <row r="581">
          <cell r="M581">
            <v>0</v>
          </cell>
        </row>
        <row r="582">
          <cell r="M582">
            <v>15806.491068662725</v>
          </cell>
        </row>
        <row r="583">
          <cell r="M583">
            <v>0</v>
          </cell>
        </row>
        <row r="584">
          <cell r="M584">
            <v>0</v>
          </cell>
        </row>
        <row r="585">
          <cell r="M585">
            <v>0</v>
          </cell>
        </row>
        <row r="586">
          <cell r="M586">
            <v>0</v>
          </cell>
        </row>
        <row r="587">
          <cell r="M587">
            <v>0</v>
          </cell>
        </row>
        <row r="588">
          <cell r="M588">
            <v>0</v>
          </cell>
        </row>
        <row r="589">
          <cell r="M589">
            <v>0</v>
          </cell>
        </row>
        <row r="590">
          <cell r="M590">
            <v>0</v>
          </cell>
        </row>
        <row r="591">
          <cell r="M591">
            <v>0</v>
          </cell>
        </row>
        <row r="592">
          <cell r="M592">
            <v>12593.153014322977</v>
          </cell>
        </row>
        <row r="593">
          <cell r="M593">
            <v>0</v>
          </cell>
        </row>
        <row r="594">
          <cell r="M594">
            <v>4033.7824609825516</v>
          </cell>
        </row>
        <row r="595">
          <cell r="M595">
            <v>0</v>
          </cell>
        </row>
        <row r="596">
          <cell r="M596">
            <v>0</v>
          </cell>
        </row>
        <row r="597">
          <cell r="M597">
            <v>0</v>
          </cell>
        </row>
        <row r="598">
          <cell r="M598">
            <v>0</v>
          </cell>
        </row>
        <row r="599">
          <cell r="M599">
            <v>0</v>
          </cell>
        </row>
        <row r="600">
          <cell r="M600">
            <v>0</v>
          </cell>
        </row>
        <row r="601">
          <cell r="M601">
            <v>0</v>
          </cell>
        </row>
        <row r="602">
          <cell r="M602">
            <v>0</v>
          </cell>
        </row>
        <row r="603">
          <cell r="M603">
            <v>0</v>
          </cell>
        </row>
        <row r="604">
          <cell r="M604">
            <v>1638.0680622300115</v>
          </cell>
        </row>
        <row r="605">
          <cell r="M605">
            <v>0</v>
          </cell>
        </row>
        <row r="606">
          <cell r="M606">
            <v>151.16175740037806</v>
          </cell>
        </row>
        <row r="607">
          <cell r="M607">
            <v>0</v>
          </cell>
        </row>
        <row r="608">
          <cell r="M608">
            <v>0</v>
          </cell>
        </row>
        <row r="609">
          <cell r="M609">
            <v>0</v>
          </cell>
        </row>
        <row r="610">
          <cell r="M610">
            <v>0</v>
          </cell>
        </row>
        <row r="611">
          <cell r="M611">
            <v>0</v>
          </cell>
        </row>
        <row r="612">
          <cell r="M612">
            <v>0</v>
          </cell>
        </row>
        <row r="613">
          <cell r="M613">
            <v>0</v>
          </cell>
        </row>
        <row r="614">
          <cell r="M614">
            <v>0</v>
          </cell>
        </row>
        <row r="615">
          <cell r="M615">
            <v>0</v>
          </cell>
        </row>
        <row r="616">
          <cell r="M616">
            <v>0</v>
          </cell>
        </row>
        <row r="617">
          <cell r="M617">
            <v>0</v>
          </cell>
        </row>
        <row r="634">
          <cell r="M634">
            <v>20937397.546688676</v>
          </cell>
          <cell r="AI634">
            <v>0</v>
          </cell>
        </row>
        <row r="635">
          <cell r="M635">
            <v>12148201.716290116</v>
          </cell>
          <cell r="AI635">
            <v>0</v>
          </cell>
        </row>
        <row r="636">
          <cell r="M636">
            <v>11963208.694375634</v>
          </cell>
          <cell r="AI636">
            <v>0</v>
          </cell>
        </row>
        <row r="637">
          <cell r="M637">
            <v>13340448.747195959</v>
          </cell>
          <cell r="AI637">
            <v>0</v>
          </cell>
        </row>
        <row r="638">
          <cell r="M638">
            <v>8805036.6590670347</v>
          </cell>
          <cell r="AI638">
            <v>0</v>
          </cell>
        </row>
        <row r="639">
          <cell r="M639">
            <v>12670379.084604383</v>
          </cell>
          <cell r="AI639">
            <v>0</v>
          </cell>
        </row>
        <row r="640">
          <cell r="M640">
            <v>15089487.533067346</v>
          </cell>
          <cell r="AI640">
            <v>0</v>
          </cell>
        </row>
        <row r="641">
          <cell r="M641">
            <v>8795894.382712245</v>
          </cell>
          <cell r="AI641">
            <v>0</v>
          </cell>
        </row>
        <row r="642">
          <cell r="M642">
            <v>12490566.118411779</v>
          </cell>
          <cell r="AI642">
            <v>0</v>
          </cell>
        </row>
        <row r="643">
          <cell r="M643">
            <v>13630436.638105154</v>
          </cell>
          <cell r="AI643">
            <v>0</v>
          </cell>
        </row>
        <row r="644">
          <cell r="M644">
            <v>9235013.4981307983</v>
          </cell>
          <cell r="AI644">
            <v>0</v>
          </cell>
        </row>
        <row r="645">
          <cell r="M645">
            <v>14971811.231191278</v>
          </cell>
          <cell r="AI645">
            <v>0</v>
          </cell>
        </row>
        <row r="646">
          <cell r="M646">
            <v>19927147.820039153</v>
          </cell>
          <cell r="AI646">
            <v>0</v>
          </cell>
        </row>
        <row r="647">
          <cell r="M647">
            <v>10406881.114075184</v>
          </cell>
          <cell r="AI647">
            <v>0</v>
          </cell>
        </row>
        <row r="648">
          <cell r="M648">
            <v>11552288.944464922</v>
          </cell>
          <cell r="AI648">
            <v>0</v>
          </cell>
        </row>
        <row r="649">
          <cell r="M649">
            <v>12899274.138986468</v>
          </cell>
          <cell r="AI649">
            <v>0</v>
          </cell>
        </row>
        <row r="650">
          <cell r="M650">
            <v>8129608.7304855585</v>
          </cell>
          <cell r="AI650">
            <v>0</v>
          </cell>
        </row>
        <row r="651">
          <cell r="M651">
            <v>12346335.474428058</v>
          </cell>
          <cell r="AI651">
            <v>0</v>
          </cell>
        </row>
        <row r="652">
          <cell r="M652">
            <v>14175104.124449492</v>
          </cell>
          <cell r="AI652">
            <v>0</v>
          </cell>
        </row>
        <row r="653">
          <cell r="M653">
            <v>14258726.997878551</v>
          </cell>
          <cell r="AI653">
            <v>0</v>
          </cell>
        </row>
        <row r="654">
          <cell r="M654">
            <v>12111329.557125807</v>
          </cell>
          <cell r="AI654">
            <v>0</v>
          </cell>
        </row>
        <row r="655">
          <cell r="M655">
            <v>13801295.17984736</v>
          </cell>
          <cell r="AI655">
            <v>0</v>
          </cell>
        </row>
        <row r="656">
          <cell r="M656">
            <v>10767902.853867531</v>
          </cell>
          <cell r="AI656">
            <v>0</v>
          </cell>
        </row>
        <row r="657">
          <cell r="M657">
            <v>14661194.890403628</v>
          </cell>
          <cell r="AI657">
            <v>0</v>
          </cell>
        </row>
        <row r="658">
          <cell r="M658">
            <v>19409801.715023279</v>
          </cell>
          <cell r="AI658">
            <v>0</v>
          </cell>
        </row>
        <row r="659">
          <cell r="M659">
            <v>10077446.253084302</v>
          </cell>
          <cell r="AI659">
            <v>0</v>
          </cell>
        </row>
        <row r="660">
          <cell r="M660">
            <v>23412218.974310637</v>
          </cell>
          <cell r="AI660">
            <v>0</v>
          </cell>
        </row>
        <row r="661">
          <cell r="M661">
            <v>11820574.613839746</v>
          </cell>
          <cell r="AI661">
            <v>0</v>
          </cell>
        </row>
        <row r="662">
          <cell r="M662">
            <v>7869785.7003096342</v>
          </cell>
          <cell r="AI662">
            <v>0</v>
          </cell>
        </row>
        <row r="663">
          <cell r="M663">
            <v>11725380.285509348</v>
          </cell>
          <cell r="AI663">
            <v>0</v>
          </cell>
        </row>
        <row r="664">
          <cell r="M664">
            <v>11935466.823760629</v>
          </cell>
          <cell r="AI664">
            <v>0</v>
          </cell>
        </row>
        <row r="665">
          <cell r="M665">
            <v>7756111.56638062</v>
          </cell>
          <cell r="AI665">
            <v>0</v>
          </cell>
        </row>
        <row r="666">
          <cell r="M666">
            <v>11619661.64169383</v>
          </cell>
          <cell r="AI666">
            <v>0</v>
          </cell>
        </row>
        <row r="667">
          <cell r="M667">
            <v>11478237.954021096</v>
          </cell>
          <cell r="AI667">
            <v>0</v>
          </cell>
        </row>
        <row r="668">
          <cell r="M668">
            <v>9437742.6147181988</v>
          </cell>
          <cell r="AI668">
            <v>0</v>
          </cell>
        </row>
        <row r="669">
          <cell r="M669">
            <v>13897307.191146612</v>
          </cell>
          <cell r="AI669">
            <v>0</v>
          </cell>
        </row>
        <row r="670">
          <cell r="M670">
            <v>20286659.756415963</v>
          </cell>
          <cell r="AI670">
            <v>0</v>
          </cell>
        </row>
        <row r="671">
          <cell r="M671">
            <v>8744930.792591095</v>
          </cell>
          <cell r="AI671">
            <v>0</v>
          </cell>
        </row>
        <row r="672">
          <cell r="M672">
            <v>10495761.46633935</v>
          </cell>
          <cell r="AI672">
            <v>0</v>
          </cell>
        </row>
        <row r="673">
          <cell r="M673">
            <v>10584393.837937474</v>
          </cell>
          <cell r="AI673">
            <v>0</v>
          </cell>
        </row>
        <row r="674">
          <cell r="M674">
            <v>9853780.1946201324</v>
          </cell>
          <cell r="AI674">
            <v>0</v>
          </cell>
        </row>
        <row r="675">
          <cell r="M675">
            <v>10928284.115878582</v>
          </cell>
          <cell r="AI675">
            <v>0</v>
          </cell>
        </row>
        <row r="676">
          <cell r="M676">
            <v>10842927.217259645</v>
          </cell>
          <cell r="AI676">
            <v>0</v>
          </cell>
        </row>
        <row r="677">
          <cell r="M677">
            <v>7389285.4871442318</v>
          </cell>
          <cell r="AI677">
            <v>120000000</v>
          </cell>
        </row>
        <row r="678">
          <cell r="M678">
            <v>10912087.383984685</v>
          </cell>
          <cell r="AI678">
            <v>0</v>
          </cell>
        </row>
        <row r="679">
          <cell r="M679">
            <v>16999769.287441909</v>
          </cell>
          <cell r="AI679">
            <v>0</v>
          </cell>
        </row>
        <row r="680">
          <cell r="M680">
            <v>7428758.8051521778</v>
          </cell>
          <cell r="AI680">
            <v>0</v>
          </cell>
        </row>
        <row r="681">
          <cell r="M681">
            <v>13203328.413178086</v>
          </cell>
          <cell r="AI681">
            <v>0</v>
          </cell>
        </row>
        <row r="682">
          <cell r="M682">
            <v>15427411.18160975</v>
          </cell>
          <cell r="AI682">
            <v>0</v>
          </cell>
        </row>
        <row r="683">
          <cell r="M683">
            <v>8124492.4444066286</v>
          </cell>
          <cell r="AI683">
            <v>0</v>
          </cell>
        </row>
        <row r="684">
          <cell r="M684">
            <v>9926816.6119856834</v>
          </cell>
          <cell r="AI684">
            <v>0</v>
          </cell>
        </row>
        <row r="685">
          <cell r="M685">
            <v>9965894.079374969</v>
          </cell>
          <cell r="AI685">
            <v>0</v>
          </cell>
        </row>
        <row r="686">
          <cell r="M686">
            <v>7044283.3933192492</v>
          </cell>
          <cell r="AI686">
            <v>0</v>
          </cell>
        </row>
        <row r="687">
          <cell r="M687">
            <v>10461311.220082104</v>
          </cell>
          <cell r="AI687">
            <v>0</v>
          </cell>
        </row>
        <row r="688">
          <cell r="M688">
            <v>9809611.5773791075</v>
          </cell>
          <cell r="AI688">
            <v>0</v>
          </cell>
        </row>
        <row r="689">
          <cell r="M689">
            <v>6774260.339040339</v>
          </cell>
          <cell r="AI689">
            <v>0</v>
          </cell>
        </row>
        <row r="690">
          <cell r="M690">
            <v>9200300.0229365826</v>
          </cell>
          <cell r="AI690">
            <v>0</v>
          </cell>
        </row>
        <row r="691">
          <cell r="M691">
            <v>8494977.4333356619</v>
          </cell>
          <cell r="AI691">
            <v>0</v>
          </cell>
        </row>
        <row r="692">
          <cell r="M692">
            <v>6364449.2994273305</v>
          </cell>
          <cell r="AI692">
            <v>0</v>
          </cell>
        </row>
        <row r="693">
          <cell r="M693">
            <v>12435704.503370881</v>
          </cell>
          <cell r="AI693">
            <v>0</v>
          </cell>
        </row>
        <row r="694">
          <cell r="M694">
            <v>14354914.153462172</v>
          </cell>
          <cell r="AI694">
            <v>0</v>
          </cell>
        </row>
        <row r="695">
          <cell r="M695">
            <v>7572496.2463404536</v>
          </cell>
          <cell r="AI695">
            <v>0</v>
          </cell>
        </row>
        <row r="696">
          <cell r="M696">
            <v>9363779.4423199892</v>
          </cell>
          <cell r="AI696">
            <v>0</v>
          </cell>
        </row>
        <row r="697">
          <cell r="M697">
            <v>9212884.9132881761</v>
          </cell>
          <cell r="AI697">
            <v>0</v>
          </cell>
        </row>
        <row r="698">
          <cell r="M698">
            <v>6529203.8607768416</v>
          </cell>
          <cell r="AI698">
            <v>0</v>
          </cell>
        </row>
        <row r="699">
          <cell r="M699">
            <v>9947405.1807757616</v>
          </cell>
          <cell r="AI699">
            <v>0</v>
          </cell>
        </row>
        <row r="700">
          <cell r="M700">
            <v>9537250.7323090434</v>
          </cell>
          <cell r="AI700">
            <v>0</v>
          </cell>
        </row>
        <row r="701">
          <cell r="M701">
            <v>6487145.4014693499</v>
          </cell>
          <cell r="AI701">
            <v>0</v>
          </cell>
        </row>
        <row r="702">
          <cell r="M702">
            <v>8759208.9666287899</v>
          </cell>
          <cell r="AI702">
            <v>0</v>
          </cell>
        </row>
        <row r="703">
          <cell r="M703">
            <v>8301214.3422346711</v>
          </cell>
          <cell r="AI703">
            <v>0</v>
          </cell>
        </row>
        <row r="704">
          <cell r="M704">
            <v>5990715.3616087437</v>
          </cell>
          <cell r="AI704">
            <v>0</v>
          </cell>
        </row>
        <row r="705">
          <cell r="M705">
            <v>11498000.454155326</v>
          </cell>
          <cell r="AI705">
            <v>0</v>
          </cell>
        </row>
        <row r="706">
          <cell r="M706">
            <v>13597204.813605547</v>
          </cell>
          <cell r="AI706">
            <v>0</v>
          </cell>
        </row>
        <row r="707">
          <cell r="M707">
            <v>7304274.8269944787</v>
          </cell>
          <cell r="AI707">
            <v>0</v>
          </cell>
        </row>
        <row r="708">
          <cell r="M708">
            <v>8954824.8450977206</v>
          </cell>
          <cell r="AI708">
            <v>0</v>
          </cell>
        </row>
        <row r="709">
          <cell r="M709">
            <v>8972105.8854139447</v>
          </cell>
          <cell r="AI709">
            <v>0</v>
          </cell>
        </row>
        <row r="710">
          <cell r="M710">
            <v>6135253.3413146734</v>
          </cell>
          <cell r="AI710">
            <v>0</v>
          </cell>
        </row>
        <row r="711">
          <cell r="M711">
            <v>8863339.7310338616</v>
          </cell>
          <cell r="AI711">
            <v>0</v>
          </cell>
        </row>
        <row r="712">
          <cell r="M712">
            <v>9264101.8912364841</v>
          </cell>
          <cell r="AI712">
            <v>10000000</v>
          </cell>
        </row>
        <row r="713">
          <cell r="M713">
            <v>5952834.4164201021</v>
          </cell>
          <cell r="AI713">
            <v>5000000</v>
          </cell>
        </row>
        <row r="714">
          <cell r="M714">
            <v>7865488.6564016342</v>
          </cell>
          <cell r="AI714">
            <v>0</v>
          </cell>
        </row>
        <row r="715">
          <cell r="M715">
            <v>8064145.2100875974</v>
          </cell>
          <cell r="AI715">
            <v>0</v>
          </cell>
        </row>
        <row r="716">
          <cell r="M716">
            <v>5408344.3704358935</v>
          </cell>
          <cell r="AI716">
            <v>0</v>
          </cell>
        </row>
        <row r="717">
          <cell r="M717">
            <v>13820917.062908828</v>
          </cell>
          <cell r="AI717">
            <v>0</v>
          </cell>
        </row>
        <row r="718">
          <cell r="M718">
            <v>13200591.665643632</v>
          </cell>
          <cell r="AI718">
            <v>0</v>
          </cell>
        </row>
        <row r="719">
          <cell r="M719">
            <v>6723358.1807195544</v>
          </cell>
          <cell r="AI719">
            <v>0</v>
          </cell>
        </row>
        <row r="720">
          <cell r="M720">
            <v>7938699.0437754989</v>
          </cell>
          <cell r="AI720">
            <v>0</v>
          </cell>
        </row>
        <row r="721">
          <cell r="M721">
            <v>8665745.6740370989</v>
          </cell>
          <cell r="AI721">
            <v>0</v>
          </cell>
        </row>
        <row r="722">
          <cell r="M722">
            <v>5530150.2085611224</v>
          </cell>
          <cell r="AI722">
            <v>0</v>
          </cell>
        </row>
        <row r="723">
          <cell r="M723">
            <v>8423548.0215500593</v>
          </cell>
          <cell r="AI723">
            <v>0</v>
          </cell>
        </row>
        <row r="724">
          <cell r="M724">
            <v>9008781.0245429873</v>
          </cell>
          <cell r="AI724">
            <v>0</v>
          </cell>
        </row>
        <row r="725">
          <cell r="M725">
            <v>5610539.7528754473</v>
          </cell>
          <cell r="AI725">
            <v>0</v>
          </cell>
        </row>
        <row r="726">
          <cell r="M726">
            <v>7416870.4794993997</v>
          </cell>
          <cell r="AI726">
            <v>0</v>
          </cell>
        </row>
        <row r="727">
          <cell r="M727">
            <v>7755051.3379996419</v>
          </cell>
          <cell r="AI727">
            <v>250000000</v>
          </cell>
        </row>
        <row r="728">
          <cell r="M728">
            <v>5071215.2666791081</v>
          </cell>
          <cell r="AI728">
            <v>0</v>
          </cell>
        </row>
        <row r="729">
          <cell r="M729">
            <v>9247503.6040007472</v>
          </cell>
          <cell r="AI729">
            <v>0</v>
          </cell>
        </row>
        <row r="730">
          <cell r="M730">
            <v>12494779.752197146</v>
          </cell>
          <cell r="AI730">
            <v>500000000</v>
          </cell>
        </row>
        <row r="731">
          <cell r="M731">
            <v>6446752.5382044315</v>
          </cell>
          <cell r="AI731">
            <v>0</v>
          </cell>
        </row>
        <row r="732">
          <cell r="M732">
            <v>7423026.7816473246</v>
          </cell>
          <cell r="AI732">
            <v>0</v>
          </cell>
        </row>
        <row r="733">
          <cell r="M733">
            <v>7688447.7981527448</v>
          </cell>
          <cell r="AI733">
            <v>0</v>
          </cell>
        </row>
        <row r="734">
          <cell r="M734">
            <v>5320961.6117405295</v>
          </cell>
          <cell r="AI734">
            <v>0</v>
          </cell>
        </row>
        <row r="735">
          <cell r="M735">
            <v>7914557.6466624737</v>
          </cell>
          <cell r="AI735">
            <v>0</v>
          </cell>
        </row>
        <row r="736">
          <cell r="M736">
            <v>8059441.1103448868</v>
          </cell>
          <cell r="AI736">
            <v>0</v>
          </cell>
        </row>
        <row r="737">
          <cell r="M737">
            <v>5056856.132132709</v>
          </cell>
          <cell r="AI737">
            <v>0</v>
          </cell>
        </row>
        <row r="738">
          <cell r="M738">
            <v>6513280.1985772252</v>
          </cell>
          <cell r="AI738">
            <v>0</v>
          </cell>
        </row>
        <row r="739">
          <cell r="M739">
            <v>6802425.1960499287</v>
          </cell>
          <cell r="AI739">
            <v>0</v>
          </cell>
        </row>
        <row r="740">
          <cell r="M740">
            <v>4449338.8528670967</v>
          </cell>
          <cell r="AI740">
            <v>0</v>
          </cell>
        </row>
        <row r="741">
          <cell r="M741">
            <v>8729240.4083775878</v>
          </cell>
          <cell r="AI741">
            <v>0</v>
          </cell>
        </row>
        <row r="742">
          <cell r="M742">
            <v>11590844.773381919</v>
          </cell>
          <cell r="AI742">
            <v>0</v>
          </cell>
        </row>
        <row r="743">
          <cell r="M743">
            <v>5194079.1627301574</v>
          </cell>
          <cell r="AI743">
            <v>0</v>
          </cell>
        </row>
        <row r="744">
          <cell r="M744">
            <v>6600792.7874140441</v>
          </cell>
          <cell r="AI744">
            <v>0</v>
          </cell>
        </row>
        <row r="745">
          <cell r="M745">
            <v>6947940.4740923345</v>
          </cell>
          <cell r="AI745">
            <v>27000000</v>
          </cell>
        </row>
        <row r="746">
          <cell r="M746">
            <v>4104072.9050297439</v>
          </cell>
          <cell r="AI746">
            <v>0</v>
          </cell>
        </row>
        <row r="747">
          <cell r="M747">
            <v>7161242.9656069577</v>
          </cell>
          <cell r="AI747">
            <v>0</v>
          </cell>
        </row>
        <row r="748">
          <cell r="M748">
            <v>7544436.0379031599</v>
          </cell>
          <cell r="AI748">
            <v>0</v>
          </cell>
        </row>
        <row r="749">
          <cell r="M749">
            <v>3871864.5269718468</v>
          </cell>
          <cell r="AI749">
            <v>0</v>
          </cell>
        </row>
        <row r="750">
          <cell r="M750">
            <v>4984509.3585675657</v>
          </cell>
          <cell r="AI750">
            <v>0</v>
          </cell>
        </row>
        <row r="751">
          <cell r="M751">
            <v>6309952.0338544548</v>
          </cell>
          <cell r="AI751">
            <v>0</v>
          </cell>
        </row>
        <row r="752">
          <cell r="M752">
            <v>3678014.0935857296</v>
          </cell>
          <cell r="AI752">
            <v>0</v>
          </cell>
        </row>
        <row r="753">
          <cell r="M753">
            <v>6921440.0400054455</v>
          </cell>
          <cell r="AI753">
            <v>0</v>
          </cell>
        </row>
        <row r="754">
          <cell r="M754">
            <v>9599224.534001261</v>
          </cell>
          <cell r="AI754">
            <v>0</v>
          </cell>
        </row>
        <row r="755">
          <cell r="M755">
            <v>4764765.0904202759</v>
          </cell>
          <cell r="AI755">
            <v>0</v>
          </cell>
        </row>
        <row r="756">
          <cell r="M756">
            <v>5560939.1033633053</v>
          </cell>
          <cell r="AI756">
            <v>0</v>
          </cell>
        </row>
        <row r="757">
          <cell r="M757">
            <v>6316028.089006871</v>
          </cell>
          <cell r="AI757">
            <v>0</v>
          </cell>
        </row>
        <row r="758">
          <cell r="M758">
            <v>3661264.6571184099</v>
          </cell>
          <cell r="AI758">
            <v>0</v>
          </cell>
        </row>
        <row r="759">
          <cell r="M759">
            <v>4910332.3128662407</v>
          </cell>
          <cell r="AI759">
            <v>0</v>
          </cell>
        </row>
        <row r="760">
          <cell r="M760">
            <v>5549132.4433860481</v>
          </cell>
          <cell r="AI760">
            <v>0</v>
          </cell>
        </row>
        <row r="761">
          <cell r="M761">
            <v>3476037.5194704831</v>
          </cell>
          <cell r="AI761">
            <v>0</v>
          </cell>
        </row>
        <row r="762">
          <cell r="M762">
            <v>4133125.9092330933</v>
          </cell>
          <cell r="AI762">
            <v>0</v>
          </cell>
        </row>
        <row r="763">
          <cell r="M763">
            <v>5848277.9081403315</v>
          </cell>
          <cell r="AI763">
            <v>0</v>
          </cell>
        </row>
        <row r="764">
          <cell r="M764">
            <v>2706646.4574311674</v>
          </cell>
          <cell r="AI764">
            <v>0</v>
          </cell>
        </row>
        <row r="765">
          <cell r="M765">
            <v>5982064.0766298473</v>
          </cell>
          <cell r="AI765">
            <v>0</v>
          </cell>
        </row>
        <row r="766">
          <cell r="M766">
            <v>8326076.3994174004</v>
          </cell>
          <cell r="AI766">
            <v>0</v>
          </cell>
        </row>
        <row r="767">
          <cell r="M767">
            <v>4355976.8290676177</v>
          </cell>
          <cell r="AI767">
            <v>0</v>
          </cell>
        </row>
        <row r="768">
          <cell r="M768">
            <v>3843771.5640241206</v>
          </cell>
          <cell r="AI768">
            <v>0</v>
          </cell>
        </row>
        <row r="769">
          <cell r="M769">
            <v>5762040.2297612429</v>
          </cell>
          <cell r="AI769">
            <v>0</v>
          </cell>
        </row>
        <row r="770">
          <cell r="M770">
            <v>2605807.3644398451</v>
          </cell>
          <cell r="AI770">
            <v>0</v>
          </cell>
        </row>
        <row r="771">
          <cell r="M771">
            <v>4164712.2495864928</v>
          </cell>
          <cell r="AI771">
            <v>0</v>
          </cell>
        </row>
        <row r="772">
          <cell r="M772">
            <v>5165353.5999517739</v>
          </cell>
          <cell r="AI772">
            <v>0</v>
          </cell>
        </row>
        <row r="773">
          <cell r="M773">
            <v>2945391.7895827889</v>
          </cell>
          <cell r="AI773">
            <v>0</v>
          </cell>
        </row>
        <row r="774">
          <cell r="M774">
            <v>3767456.7826025784</v>
          </cell>
          <cell r="AI774">
            <v>0</v>
          </cell>
        </row>
        <row r="775">
          <cell r="M775">
            <v>5497237.5401848853</v>
          </cell>
          <cell r="AI775">
            <v>0</v>
          </cell>
        </row>
        <row r="776">
          <cell r="M776">
            <v>2126174.389036417</v>
          </cell>
          <cell r="AI776">
            <v>50000000</v>
          </cell>
        </row>
        <row r="777">
          <cell r="M777">
            <v>4374402.7130677998</v>
          </cell>
          <cell r="AI777">
            <v>0</v>
          </cell>
        </row>
        <row r="778">
          <cell r="M778">
            <v>7975861.393470943</v>
          </cell>
          <cell r="AI778">
            <v>0</v>
          </cell>
        </row>
        <row r="779">
          <cell r="M779">
            <v>4077537.0649598539</v>
          </cell>
          <cell r="AI779">
            <v>0</v>
          </cell>
        </row>
        <row r="780">
          <cell r="M780">
            <v>3398983.8540673554</v>
          </cell>
          <cell r="AI780">
            <v>0</v>
          </cell>
        </row>
        <row r="781">
          <cell r="M781">
            <v>5337171.8783484101</v>
          </cell>
          <cell r="AI781">
            <v>0</v>
          </cell>
        </row>
        <row r="782">
          <cell r="M782">
            <v>2324540.390609175</v>
          </cell>
          <cell r="AI782">
            <v>25000000</v>
          </cell>
        </row>
        <row r="783">
          <cell r="M783">
            <v>3585097.851093322</v>
          </cell>
          <cell r="AI783">
            <v>0</v>
          </cell>
        </row>
        <row r="784">
          <cell r="M784">
            <v>4563293.7720529139</v>
          </cell>
          <cell r="AI784">
            <v>0</v>
          </cell>
        </row>
        <row r="785">
          <cell r="M785">
            <v>2692420.5762471557</v>
          </cell>
          <cell r="AI785">
            <v>0</v>
          </cell>
        </row>
        <row r="786">
          <cell r="M786">
            <v>3081113.1747933328</v>
          </cell>
          <cell r="AI786">
            <v>0</v>
          </cell>
        </row>
        <row r="787">
          <cell r="M787">
            <v>4816389.8415423632</v>
          </cell>
          <cell r="AI787">
            <v>0</v>
          </cell>
        </row>
        <row r="788">
          <cell r="M788">
            <v>1916171.6087526977</v>
          </cell>
          <cell r="AI788">
            <v>0</v>
          </cell>
        </row>
        <row r="789">
          <cell r="M789">
            <v>3298175.4752308726</v>
          </cell>
          <cell r="AI789">
            <v>0</v>
          </cell>
        </row>
        <row r="790">
          <cell r="M790">
            <v>6958905.7533883154</v>
          </cell>
          <cell r="AI790">
            <v>0</v>
          </cell>
        </row>
        <row r="791">
          <cell r="M791">
            <v>3267257.3952175379</v>
          </cell>
          <cell r="AI791">
            <v>0</v>
          </cell>
        </row>
        <row r="792">
          <cell r="M792">
            <v>3092584.9113904834</v>
          </cell>
          <cell r="AI792">
            <v>0</v>
          </cell>
        </row>
        <row r="793">
          <cell r="M793">
            <v>5026601.4433323443</v>
          </cell>
          <cell r="AI793">
            <v>0</v>
          </cell>
        </row>
        <row r="794">
          <cell r="M794">
            <v>2169672.4313849807</v>
          </cell>
          <cell r="AI794">
            <v>0</v>
          </cell>
        </row>
        <row r="795">
          <cell r="M795">
            <v>3419948.4328690767</v>
          </cell>
          <cell r="AI795">
            <v>0</v>
          </cell>
        </row>
        <row r="796">
          <cell r="M796">
            <v>4248070.5704507232</v>
          </cell>
          <cell r="AI796">
            <v>0</v>
          </cell>
        </row>
        <row r="797">
          <cell r="M797">
            <v>2545538.2713306546</v>
          </cell>
          <cell r="AI797">
            <v>0</v>
          </cell>
        </row>
        <row r="798">
          <cell r="M798">
            <v>2913788.5407485962</v>
          </cell>
          <cell r="AI798">
            <v>0</v>
          </cell>
        </row>
        <row r="799">
          <cell r="M799">
            <v>4393707.1016441882</v>
          </cell>
          <cell r="AI799">
            <v>0</v>
          </cell>
        </row>
        <row r="800">
          <cell r="M800">
            <v>1693545.0809565485</v>
          </cell>
          <cell r="AI800">
            <v>0</v>
          </cell>
        </row>
        <row r="801">
          <cell r="M801">
            <v>3040215.7594297528</v>
          </cell>
          <cell r="AI801">
            <v>0</v>
          </cell>
        </row>
        <row r="802">
          <cell r="M802">
            <v>6490543.7466328144</v>
          </cell>
          <cell r="AI802">
            <v>0</v>
          </cell>
        </row>
        <row r="803">
          <cell r="M803">
            <v>3104258.4537422508</v>
          </cell>
          <cell r="AI803">
            <v>0</v>
          </cell>
        </row>
        <row r="804">
          <cell r="M804">
            <v>2458357.2859613001</v>
          </cell>
          <cell r="AI804">
            <v>0</v>
          </cell>
        </row>
        <row r="805">
          <cell r="M805">
            <v>4624343.3943210542</v>
          </cell>
          <cell r="AI805">
            <v>0</v>
          </cell>
        </row>
        <row r="806">
          <cell r="M806">
            <v>1979415.3275994062</v>
          </cell>
          <cell r="AI806">
            <v>0</v>
          </cell>
        </row>
        <row r="807">
          <cell r="M807">
            <v>2217142.6023397297</v>
          </cell>
          <cell r="AI807">
            <v>0</v>
          </cell>
        </row>
        <row r="808">
          <cell r="M808">
            <v>3985471.1117748469</v>
          </cell>
          <cell r="AI808">
            <v>0</v>
          </cell>
        </row>
        <row r="809">
          <cell r="M809">
            <v>2125455.8636982292</v>
          </cell>
          <cell r="AI809">
            <v>0</v>
          </cell>
        </row>
        <row r="810">
          <cell r="M810">
            <v>2302054.8034576476</v>
          </cell>
          <cell r="AI810">
            <v>0</v>
          </cell>
        </row>
        <row r="811">
          <cell r="M811">
            <v>4253768.6164911985</v>
          </cell>
          <cell r="AI811">
            <v>0</v>
          </cell>
        </row>
        <row r="812">
          <cell r="M812">
            <v>1425805.3582377881</v>
          </cell>
          <cell r="AI812">
            <v>0</v>
          </cell>
        </row>
        <row r="813">
          <cell r="M813">
            <v>2494300.3464409113</v>
          </cell>
          <cell r="AI813">
            <v>0</v>
          </cell>
        </row>
        <row r="814">
          <cell r="M814">
            <v>6235768.8212712258</v>
          </cell>
          <cell r="AI814">
            <v>70000000</v>
          </cell>
        </row>
        <row r="815">
          <cell r="M815">
            <v>2460857.3742098212</v>
          </cell>
          <cell r="AI815">
            <v>0</v>
          </cell>
        </row>
        <row r="816">
          <cell r="M816">
            <v>2314626.8657803982</v>
          </cell>
          <cell r="AI816">
            <v>0</v>
          </cell>
        </row>
        <row r="817">
          <cell r="M817">
            <v>4513099.2488640994</v>
          </cell>
          <cell r="AI817">
            <v>0</v>
          </cell>
        </row>
        <row r="818">
          <cell r="M818">
            <v>1790507.9966879934</v>
          </cell>
          <cell r="AI818">
            <v>0</v>
          </cell>
        </row>
        <row r="819">
          <cell r="M819">
            <v>2028350.9422184974</v>
          </cell>
          <cell r="AI819">
            <v>0</v>
          </cell>
        </row>
        <row r="820">
          <cell r="M820">
            <v>3703782.3658435345</v>
          </cell>
          <cell r="AI820">
            <v>0</v>
          </cell>
        </row>
        <row r="821">
          <cell r="M821">
            <v>1721474.3751395196</v>
          </cell>
          <cell r="AI821">
            <v>100000000</v>
          </cell>
        </row>
        <row r="822">
          <cell r="M822">
            <v>1923223.3026824892</v>
          </cell>
          <cell r="AI822">
            <v>0</v>
          </cell>
        </row>
        <row r="823">
          <cell r="M823">
            <v>3755205.2586764991</v>
          </cell>
          <cell r="AI823">
            <v>0</v>
          </cell>
        </row>
        <row r="824">
          <cell r="M824">
            <v>1287015.8851084262</v>
          </cell>
          <cell r="AI824">
            <v>0</v>
          </cell>
        </row>
        <row r="825">
          <cell r="M825">
            <v>2122664.1567718983</v>
          </cell>
          <cell r="AI825">
            <v>0</v>
          </cell>
        </row>
        <row r="826">
          <cell r="M826">
            <v>5651465.4700335413</v>
          </cell>
          <cell r="AI826">
            <v>0</v>
          </cell>
        </row>
        <row r="827">
          <cell r="M827">
            <v>2178393.6460004747</v>
          </cell>
          <cell r="AI827">
            <v>0</v>
          </cell>
        </row>
        <row r="828">
          <cell r="M828">
            <v>1985875.2536126524</v>
          </cell>
          <cell r="AI828">
            <v>0</v>
          </cell>
        </row>
        <row r="829">
          <cell r="M829">
            <v>4021211.4606223404</v>
          </cell>
          <cell r="AI829">
            <v>0</v>
          </cell>
        </row>
        <row r="830">
          <cell r="M830">
            <v>1457826.7246532291</v>
          </cell>
          <cell r="AI830">
            <v>0</v>
          </cell>
        </row>
        <row r="831">
          <cell r="M831">
            <v>1676225.5780621022</v>
          </cell>
          <cell r="AI831">
            <v>0</v>
          </cell>
        </row>
        <row r="832">
          <cell r="M832">
            <v>3038124.005643189</v>
          </cell>
          <cell r="AI832">
            <v>0</v>
          </cell>
        </row>
        <row r="833">
          <cell r="M833">
            <v>1483704.2271793783</v>
          </cell>
          <cell r="AI833">
            <v>0</v>
          </cell>
        </row>
        <row r="834">
          <cell r="M834">
            <v>1719521.5320532322</v>
          </cell>
          <cell r="AI834">
            <v>0</v>
          </cell>
        </row>
        <row r="835">
          <cell r="M835">
            <v>3149143.3862242401</v>
          </cell>
          <cell r="AI835">
            <v>0</v>
          </cell>
        </row>
        <row r="836">
          <cell r="M836">
            <v>1092984.761029318</v>
          </cell>
          <cell r="AI836">
            <v>0</v>
          </cell>
        </row>
        <row r="837">
          <cell r="M837">
            <v>1939402.2723455727</v>
          </cell>
          <cell r="AI837">
            <v>0</v>
          </cell>
        </row>
        <row r="838">
          <cell r="M838">
            <v>5066003.9421282262</v>
          </cell>
          <cell r="AI838">
            <v>0</v>
          </cell>
        </row>
        <row r="839">
          <cell r="M839">
            <v>2069384.5391530246</v>
          </cell>
          <cell r="AI839">
            <v>0</v>
          </cell>
        </row>
        <row r="840">
          <cell r="M840">
            <v>1820865.0116881281</v>
          </cell>
          <cell r="AI840">
            <v>0</v>
          </cell>
        </row>
        <row r="841">
          <cell r="M841">
            <v>3434761.6698024869</v>
          </cell>
          <cell r="AI841">
            <v>0</v>
          </cell>
        </row>
        <row r="842">
          <cell r="M842">
            <v>1411360.7263207436</v>
          </cell>
          <cell r="AI842">
            <v>0</v>
          </cell>
        </row>
        <row r="843">
          <cell r="M843">
            <v>1601508.7268324941</v>
          </cell>
          <cell r="AI843">
            <v>0</v>
          </cell>
        </row>
        <row r="844">
          <cell r="M844">
            <v>2826327.5381854773</v>
          </cell>
          <cell r="AI844">
            <v>0</v>
          </cell>
        </row>
        <row r="845">
          <cell r="M845">
            <v>1429182.5323299468</v>
          </cell>
          <cell r="AI845">
            <v>0</v>
          </cell>
        </row>
        <row r="846">
          <cell r="M846">
            <v>1544529.4534351379</v>
          </cell>
          <cell r="AI846">
            <v>0</v>
          </cell>
        </row>
        <row r="847">
          <cell r="M847">
            <v>3073632.1979852021</v>
          </cell>
          <cell r="AI847">
            <v>0</v>
          </cell>
        </row>
        <row r="848">
          <cell r="M848">
            <v>1035944.1711286008</v>
          </cell>
          <cell r="AI848">
            <v>0</v>
          </cell>
        </row>
        <row r="849">
          <cell r="M849">
            <v>1814610.3645936996</v>
          </cell>
          <cell r="AI849">
            <v>0</v>
          </cell>
        </row>
        <row r="850">
          <cell r="M850">
            <v>4884956.8773605227</v>
          </cell>
          <cell r="AI850">
            <v>0</v>
          </cell>
        </row>
        <row r="851">
          <cell r="M851">
            <v>2030179.41990567</v>
          </cell>
          <cell r="AI851">
            <v>0</v>
          </cell>
        </row>
        <row r="852">
          <cell r="M852">
            <v>1696304.4620358944</v>
          </cell>
          <cell r="AI852">
            <v>0</v>
          </cell>
        </row>
        <row r="853">
          <cell r="M853">
            <v>3332061.254505828</v>
          </cell>
          <cell r="AI853">
            <v>0</v>
          </cell>
        </row>
        <row r="854">
          <cell r="M854">
            <v>1106452.3590858281</v>
          </cell>
          <cell r="AI854">
            <v>0</v>
          </cell>
        </row>
        <row r="855">
          <cell r="M855">
            <v>1440761.2347568274</v>
          </cell>
          <cell r="AI855">
            <v>0</v>
          </cell>
        </row>
        <row r="856">
          <cell r="M856">
            <v>2730882.0360042378</v>
          </cell>
          <cell r="AI856">
            <v>0</v>
          </cell>
        </row>
        <row r="857">
          <cell r="M857">
            <v>1347438.3287315667</v>
          </cell>
          <cell r="AI857">
            <v>0</v>
          </cell>
        </row>
        <row r="858">
          <cell r="M858">
            <v>1343896.0724976808</v>
          </cell>
          <cell r="AI858">
            <v>0</v>
          </cell>
        </row>
        <row r="859">
          <cell r="M859">
            <v>2898445.5334762484</v>
          </cell>
          <cell r="AI859">
            <v>0</v>
          </cell>
        </row>
        <row r="860">
          <cell r="M860">
            <v>830015.12707027048</v>
          </cell>
          <cell r="AI860">
            <v>0</v>
          </cell>
        </row>
        <row r="861">
          <cell r="M861">
            <v>1708245.9765352011</v>
          </cell>
          <cell r="AI861">
            <v>0</v>
          </cell>
        </row>
        <row r="862">
          <cell r="M862">
            <v>4588284.7905590013</v>
          </cell>
          <cell r="AI862">
            <v>0</v>
          </cell>
        </row>
        <row r="863">
          <cell r="M863">
            <v>1793812.7981188521</v>
          </cell>
          <cell r="AI863">
            <v>0</v>
          </cell>
        </row>
        <row r="864">
          <cell r="M864">
            <v>1556737.9367203414</v>
          </cell>
          <cell r="AI864">
            <v>0</v>
          </cell>
        </row>
        <row r="865">
          <cell r="M865">
            <v>2796206.9350913018</v>
          </cell>
          <cell r="AI865">
            <v>0</v>
          </cell>
        </row>
        <row r="866">
          <cell r="M866">
            <v>910533.75952628255</v>
          </cell>
          <cell r="AI866">
            <v>0</v>
          </cell>
        </row>
        <row r="867">
          <cell r="M867">
            <v>1239494.2335556224</v>
          </cell>
          <cell r="AI867">
            <v>0</v>
          </cell>
        </row>
        <row r="868">
          <cell r="M868">
            <v>2248302.2930366173</v>
          </cell>
          <cell r="AI868">
            <v>0</v>
          </cell>
        </row>
        <row r="869">
          <cell r="M869">
            <v>877587.00179094821</v>
          </cell>
          <cell r="AI869">
            <v>0</v>
          </cell>
        </row>
        <row r="870">
          <cell r="M870">
            <v>1202086.4275943264</v>
          </cell>
          <cell r="AI870">
            <v>0</v>
          </cell>
        </row>
        <row r="871">
          <cell r="M871">
            <v>2326385.4933230206</v>
          </cell>
          <cell r="AI871">
            <v>0</v>
          </cell>
        </row>
        <row r="872">
          <cell r="M872">
            <v>665510.0430323109</v>
          </cell>
          <cell r="AI872">
            <v>0</v>
          </cell>
        </row>
        <row r="873">
          <cell r="M873">
            <v>1184783.4050605968</v>
          </cell>
          <cell r="AI873">
            <v>0</v>
          </cell>
        </row>
        <row r="874">
          <cell r="M874">
            <v>3933857.5413226709</v>
          </cell>
          <cell r="AI874">
            <v>0</v>
          </cell>
        </row>
        <row r="875">
          <cell r="M875">
            <v>1418151.0974444747</v>
          </cell>
          <cell r="AI875">
            <v>0</v>
          </cell>
        </row>
        <row r="876">
          <cell r="M876">
            <v>1480021.3533229455</v>
          </cell>
          <cell r="AI876">
            <v>0</v>
          </cell>
        </row>
        <row r="877">
          <cell r="M877">
            <v>2501184.6031071618</v>
          </cell>
          <cell r="AI877">
            <v>0</v>
          </cell>
        </row>
        <row r="878">
          <cell r="M878">
            <v>875564.17866870016</v>
          </cell>
          <cell r="AI878">
            <v>0</v>
          </cell>
        </row>
        <row r="879">
          <cell r="M879">
            <v>1134427.889018625</v>
          </cell>
          <cell r="AI879">
            <v>110000000</v>
          </cell>
        </row>
        <row r="880">
          <cell r="M880">
            <v>1790893.7504989877</v>
          </cell>
          <cell r="AI880">
            <v>0</v>
          </cell>
        </row>
        <row r="881">
          <cell r="M881">
            <v>840796.00329103321</v>
          </cell>
          <cell r="AI881">
            <v>0</v>
          </cell>
        </row>
        <row r="882">
          <cell r="M882">
            <v>988236.0231994763</v>
          </cell>
          <cell r="AI882">
            <v>0</v>
          </cell>
        </row>
        <row r="883">
          <cell r="M883">
            <v>1266873.4742146432</v>
          </cell>
          <cell r="AI883">
            <v>0</v>
          </cell>
        </row>
        <row r="884">
          <cell r="M884">
            <v>627487.78580249473</v>
          </cell>
          <cell r="AI884">
            <v>0</v>
          </cell>
        </row>
        <row r="885">
          <cell r="M885">
            <v>978623.10903950408</v>
          </cell>
          <cell r="AI885">
            <v>0</v>
          </cell>
        </row>
        <row r="886">
          <cell r="M886">
            <v>3414527.5017605163</v>
          </cell>
          <cell r="AI886">
            <v>10000000</v>
          </cell>
        </row>
        <row r="887">
          <cell r="M887">
            <v>1390851.0649212077</v>
          </cell>
          <cell r="AI887">
            <v>0</v>
          </cell>
        </row>
        <row r="888">
          <cell r="M888">
            <v>1239600.2835753784</v>
          </cell>
          <cell r="AI888">
            <v>0</v>
          </cell>
        </row>
        <row r="889">
          <cell r="M889">
            <v>1846156.6542157456</v>
          </cell>
          <cell r="AI889">
            <v>0</v>
          </cell>
        </row>
        <row r="890">
          <cell r="M890">
            <v>864260.91200968251</v>
          </cell>
          <cell r="AI890">
            <v>45000000</v>
          </cell>
        </row>
        <row r="891">
          <cell r="M891">
            <v>977133.07964780182</v>
          </cell>
          <cell r="AI891">
            <v>0</v>
          </cell>
        </row>
        <row r="892">
          <cell r="M892">
            <v>1654492.2598692141</v>
          </cell>
          <cell r="AI892">
            <v>0</v>
          </cell>
        </row>
        <row r="893">
          <cell r="M893">
            <v>540953.88436608762</v>
          </cell>
          <cell r="AI893">
            <v>0</v>
          </cell>
        </row>
        <row r="894">
          <cell r="M894">
            <v>864854.99233790115</v>
          </cell>
          <cell r="AI894">
            <v>0</v>
          </cell>
        </row>
        <row r="895">
          <cell r="M895">
            <v>1109742.2053435519</v>
          </cell>
          <cell r="AI895">
            <v>10000000</v>
          </cell>
        </row>
        <row r="896">
          <cell r="M896">
            <v>544762.13728071004</v>
          </cell>
          <cell r="AI896">
            <v>0</v>
          </cell>
        </row>
        <row r="897">
          <cell r="M897">
            <v>939454.38383566961</v>
          </cell>
          <cell r="AI897">
            <v>0</v>
          </cell>
        </row>
        <row r="898">
          <cell r="M898">
            <v>3199840.3922579139</v>
          </cell>
          <cell r="AI898">
            <v>0</v>
          </cell>
        </row>
        <row r="899">
          <cell r="M899">
            <v>1317663.6731419973</v>
          </cell>
          <cell r="AI899">
            <v>0</v>
          </cell>
        </row>
        <row r="900">
          <cell r="M900">
            <v>1132981.2947467305</v>
          </cell>
          <cell r="AI900">
            <v>0</v>
          </cell>
        </row>
        <row r="901">
          <cell r="M901">
            <v>1503296.7185972296</v>
          </cell>
          <cell r="AI901">
            <v>0</v>
          </cell>
        </row>
        <row r="902">
          <cell r="M902">
            <v>819308.49693147093</v>
          </cell>
          <cell r="AI902">
            <v>0</v>
          </cell>
        </row>
        <row r="903">
          <cell r="M903">
            <v>938865.44166637212</v>
          </cell>
          <cell r="AI903">
            <v>0</v>
          </cell>
        </row>
        <row r="904">
          <cell r="M904">
            <v>1315074.487806648</v>
          </cell>
          <cell r="AI904">
            <v>0</v>
          </cell>
        </row>
        <row r="905">
          <cell r="M905">
            <v>465934.76226673648</v>
          </cell>
          <cell r="AI905">
            <v>0</v>
          </cell>
        </row>
        <row r="906">
          <cell r="M906">
            <v>748830.81926296651</v>
          </cell>
          <cell r="AI906">
            <v>0</v>
          </cell>
        </row>
        <row r="907">
          <cell r="M907">
            <v>789417.81816794723</v>
          </cell>
          <cell r="AI907">
            <v>0</v>
          </cell>
        </row>
        <row r="908">
          <cell r="M908">
            <v>364906.30474870279</v>
          </cell>
          <cell r="AI908">
            <v>0</v>
          </cell>
        </row>
        <row r="909">
          <cell r="M909">
            <v>894807.96061779931</v>
          </cell>
          <cell r="AI909">
            <v>0</v>
          </cell>
        </row>
        <row r="910">
          <cell r="M910">
            <v>2677712.0859914999</v>
          </cell>
          <cell r="AI910">
            <v>0</v>
          </cell>
        </row>
        <row r="911">
          <cell r="M911">
            <v>1194483.8352709319</v>
          </cell>
          <cell r="AI911">
            <v>0</v>
          </cell>
        </row>
        <row r="912">
          <cell r="M912">
            <v>912306.766182255</v>
          </cell>
          <cell r="AI912">
            <v>0</v>
          </cell>
        </row>
        <row r="913">
          <cell r="M913">
            <v>1147596.8533416241</v>
          </cell>
          <cell r="AI913">
            <v>0</v>
          </cell>
        </row>
        <row r="914">
          <cell r="M914">
            <v>765642.79283093847</v>
          </cell>
          <cell r="AI914">
            <v>0</v>
          </cell>
        </row>
        <row r="915">
          <cell r="M915">
            <v>796573.44029874168</v>
          </cell>
          <cell r="AI915">
            <v>0</v>
          </cell>
        </row>
        <row r="916">
          <cell r="M916">
            <v>610103.15912026912</v>
          </cell>
          <cell r="AI916">
            <v>0</v>
          </cell>
        </row>
        <row r="917">
          <cell r="M917">
            <v>428820.67278133519</v>
          </cell>
          <cell r="AI917">
            <v>0</v>
          </cell>
        </row>
        <row r="918">
          <cell r="M918">
            <v>685052.42663384601</v>
          </cell>
          <cell r="AI918">
            <v>0</v>
          </cell>
        </row>
        <row r="919">
          <cell r="M919">
            <v>716516.95893738046</v>
          </cell>
          <cell r="AI919">
            <v>0</v>
          </cell>
        </row>
        <row r="920">
          <cell r="M920">
            <v>351883.03326172382</v>
          </cell>
          <cell r="AI920">
            <v>0</v>
          </cell>
        </row>
        <row r="921">
          <cell r="M921">
            <v>554328.92076608539</v>
          </cell>
          <cell r="AI921">
            <v>0</v>
          </cell>
        </row>
        <row r="922">
          <cell r="M922">
            <v>2457157.7760889772</v>
          </cell>
          <cell r="AI922">
            <v>0</v>
          </cell>
        </row>
        <row r="923">
          <cell r="M923">
            <v>1107726.7123200353</v>
          </cell>
          <cell r="AI923">
            <v>0</v>
          </cell>
        </row>
        <row r="924">
          <cell r="M924">
            <v>700781.65805064328</v>
          </cell>
          <cell r="AI924">
            <v>0</v>
          </cell>
        </row>
        <row r="925">
          <cell r="M925">
            <v>1073783.7527734358</v>
          </cell>
          <cell r="AI925">
            <v>0</v>
          </cell>
        </row>
        <row r="926">
          <cell r="M926">
            <v>751748.2481004931</v>
          </cell>
          <cell r="AI926">
            <v>0</v>
          </cell>
        </row>
        <row r="927">
          <cell r="M927">
            <v>788238.30912048835</v>
          </cell>
          <cell r="AI927">
            <v>0</v>
          </cell>
        </row>
        <row r="928">
          <cell r="M928">
            <v>530448.57547643874</v>
          </cell>
          <cell r="AI928">
            <v>0</v>
          </cell>
        </row>
        <row r="929">
          <cell r="M929">
            <v>339244.08805956598</v>
          </cell>
          <cell r="AI929">
            <v>0</v>
          </cell>
        </row>
        <row r="930">
          <cell r="M930">
            <v>676527.15989082772</v>
          </cell>
          <cell r="AI930">
            <v>0</v>
          </cell>
        </row>
        <row r="931">
          <cell r="M931">
            <v>634582.56928749662</v>
          </cell>
          <cell r="AI931">
            <v>5000000</v>
          </cell>
        </row>
        <row r="932">
          <cell r="M932">
            <v>317757.88953913935</v>
          </cell>
          <cell r="AI932">
            <v>0</v>
          </cell>
        </row>
        <row r="933">
          <cell r="M933">
            <v>547201.51212760527</v>
          </cell>
          <cell r="AI933">
            <v>0</v>
          </cell>
        </row>
        <row r="934">
          <cell r="M934">
            <v>1887095.1758074965</v>
          </cell>
          <cell r="AI934">
            <v>0</v>
          </cell>
        </row>
        <row r="935">
          <cell r="M935">
            <v>1071339.4042640133</v>
          </cell>
          <cell r="AI935">
            <v>0</v>
          </cell>
        </row>
        <row r="936">
          <cell r="M936">
            <v>549358.37415380776</v>
          </cell>
          <cell r="AI936">
            <v>0</v>
          </cell>
        </row>
        <row r="937">
          <cell r="M937">
            <v>634445.54113833513</v>
          </cell>
          <cell r="AI937">
            <v>0</v>
          </cell>
        </row>
        <row r="938">
          <cell r="M938">
            <v>377864.42609140929</v>
          </cell>
          <cell r="AI938">
            <v>0</v>
          </cell>
        </row>
        <row r="939">
          <cell r="M939">
            <v>473912.67982142419</v>
          </cell>
          <cell r="AI939">
            <v>0</v>
          </cell>
        </row>
        <row r="940">
          <cell r="M940">
            <v>511656.20040243492</v>
          </cell>
          <cell r="AI940">
            <v>0</v>
          </cell>
        </row>
        <row r="941">
          <cell r="M941">
            <v>317853.48088296689</v>
          </cell>
          <cell r="AI941">
            <v>0</v>
          </cell>
        </row>
        <row r="942">
          <cell r="M942">
            <v>372664.13445313182</v>
          </cell>
          <cell r="AI942">
            <v>0</v>
          </cell>
        </row>
        <row r="943">
          <cell r="M943">
            <v>595189.19715484092</v>
          </cell>
          <cell r="AI943">
            <v>0</v>
          </cell>
        </row>
        <row r="944">
          <cell r="M944">
            <v>242779.86727544107</v>
          </cell>
          <cell r="AI944">
            <v>0</v>
          </cell>
        </row>
        <row r="945">
          <cell r="M945">
            <v>313567.10487404047</v>
          </cell>
          <cell r="AI945">
            <v>0</v>
          </cell>
        </row>
        <row r="946">
          <cell r="M946">
            <v>1834856.9864220158</v>
          </cell>
          <cell r="AI946">
            <v>0</v>
          </cell>
        </row>
        <row r="947">
          <cell r="M947">
            <v>994200.88018479804</v>
          </cell>
          <cell r="AI947">
            <v>0</v>
          </cell>
        </row>
        <row r="948">
          <cell r="M948">
            <v>458596.83880048012</v>
          </cell>
          <cell r="AI948">
            <v>0</v>
          </cell>
        </row>
        <row r="949">
          <cell r="M949">
            <v>518153.6458884473</v>
          </cell>
          <cell r="AI949">
            <v>0</v>
          </cell>
        </row>
        <row r="950">
          <cell r="M950">
            <v>306413.96507467609</v>
          </cell>
          <cell r="AI950">
            <v>0</v>
          </cell>
        </row>
        <row r="951">
          <cell r="M951">
            <v>376166.50073485356</v>
          </cell>
          <cell r="AI951">
            <v>0</v>
          </cell>
        </row>
        <row r="952">
          <cell r="M952">
            <v>398584.72638838226</v>
          </cell>
          <cell r="AI952">
            <v>0</v>
          </cell>
        </row>
        <row r="953">
          <cell r="M953">
            <v>228127.1018140642</v>
          </cell>
          <cell r="AI953">
            <v>0</v>
          </cell>
        </row>
        <row r="954">
          <cell r="M954">
            <v>234650.41523334617</v>
          </cell>
          <cell r="AI954">
            <v>0</v>
          </cell>
        </row>
        <row r="955">
          <cell r="M955">
            <v>502843.02571759536</v>
          </cell>
          <cell r="AI955">
            <v>0</v>
          </cell>
        </row>
        <row r="956">
          <cell r="M956">
            <v>218524.3068901042</v>
          </cell>
          <cell r="AI956">
            <v>0</v>
          </cell>
        </row>
        <row r="957">
          <cell r="M957">
            <v>216802.03089227015</v>
          </cell>
          <cell r="AI957">
            <v>0</v>
          </cell>
        </row>
        <row r="958">
          <cell r="M958">
            <v>1644624.3385949763</v>
          </cell>
          <cell r="AI958">
            <v>0</v>
          </cell>
        </row>
        <row r="959">
          <cell r="M959">
            <v>949366.62415657518</v>
          </cell>
          <cell r="AI959">
            <v>0</v>
          </cell>
        </row>
        <row r="960">
          <cell r="M960">
            <v>286415.33437314094</v>
          </cell>
          <cell r="AI960">
            <v>0</v>
          </cell>
        </row>
        <row r="961">
          <cell r="M961">
            <v>503583.93053370202</v>
          </cell>
          <cell r="AI961">
            <v>0</v>
          </cell>
        </row>
        <row r="962">
          <cell r="M962">
            <v>266784.82996446395</v>
          </cell>
          <cell r="AI962">
            <v>0</v>
          </cell>
        </row>
        <row r="963">
          <cell r="M963">
            <v>293919.26740029023</v>
          </cell>
          <cell r="AI963">
            <v>0</v>
          </cell>
        </row>
        <row r="964">
          <cell r="M964">
            <v>325021.05781323067</v>
          </cell>
          <cell r="AI964">
            <v>0</v>
          </cell>
        </row>
        <row r="965">
          <cell r="M965">
            <v>202483.92432368046</v>
          </cell>
          <cell r="AI965">
            <v>0</v>
          </cell>
        </row>
        <row r="966">
          <cell r="M966">
            <v>146270.40608691529</v>
          </cell>
          <cell r="AI966">
            <v>0</v>
          </cell>
        </row>
        <row r="967">
          <cell r="M967">
            <v>428873.03084661043</v>
          </cell>
          <cell r="AI967">
            <v>0</v>
          </cell>
        </row>
        <row r="968">
          <cell r="M968">
            <v>186127.94778991479</v>
          </cell>
          <cell r="AI968">
            <v>0</v>
          </cell>
        </row>
        <row r="969">
          <cell r="M969">
            <v>104664.67419211264</v>
          </cell>
          <cell r="AI969">
            <v>0</v>
          </cell>
        </row>
        <row r="970">
          <cell r="M970">
            <v>1290324.6233216529</v>
          </cell>
          <cell r="AI970">
            <v>0</v>
          </cell>
        </row>
        <row r="971">
          <cell r="M971">
            <v>891335.77878308634</v>
          </cell>
          <cell r="AI971">
            <v>0</v>
          </cell>
        </row>
        <row r="972">
          <cell r="M972">
            <v>273279.55314039346</v>
          </cell>
          <cell r="AI972">
            <v>0</v>
          </cell>
        </row>
        <row r="973">
          <cell r="M973">
            <v>237441.62298763054</v>
          </cell>
          <cell r="AI973">
            <v>0</v>
          </cell>
        </row>
        <row r="974">
          <cell r="M974">
            <v>50010.502151476743</v>
          </cell>
          <cell r="AI974">
            <v>0</v>
          </cell>
        </row>
        <row r="975">
          <cell r="M975">
            <v>281050.62233718624</v>
          </cell>
          <cell r="AI975">
            <v>0</v>
          </cell>
        </row>
        <row r="976">
          <cell r="M976">
            <v>200733.7790166756</v>
          </cell>
          <cell r="AI976">
            <v>0</v>
          </cell>
        </row>
        <row r="977">
          <cell r="M977">
            <v>147445.99651575874</v>
          </cell>
          <cell r="AI977">
            <v>0</v>
          </cell>
        </row>
        <row r="978">
          <cell r="M978">
            <v>139081.65316348747</v>
          </cell>
          <cell r="AI978">
            <v>0</v>
          </cell>
        </row>
        <row r="979">
          <cell r="M979">
            <v>303881.12187850091</v>
          </cell>
          <cell r="AI979">
            <v>0</v>
          </cell>
        </row>
        <row r="980">
          <cell r="M980">
            <v>81081.337042633852</v>
          </cell>
          <cell r="AI980">
            <v>0</v>
          </cell>
        </row>
        <row r="981">
          <cell r="M981">
            <v>97795.176925883105</v>
          </cell>
          <cell r="AI981">
            <v>0</v>
          </cell>
        </row>
        <row r="982">
          <cell r="M982">
            <v>986855.90872962063</v>
          </cell>
          <cell r="AI982">
            <v>0</v>
          </cell>
        </row>
        <row r="983">
          <cell r="M983">
            <v>882573.84778310393</v>
          </cell>
          <cell r="AI983">
            <v>0</v>
          </cell>
        </row>
        <row r="984">
          <cell r="M984">
            <v>266148.52020095329</v>
          </cell>
          <cell r="AI984">
            <v>0</v>
          </cell>
        </row>
        <row r="985">
          <cell r="M985">
            <v>156620.94869810756</v>
          </cell>
          <cell r="AI985">
            <v>0</v>
          </cell>
        </row>
        <row r="986">
          <cell r="M986">
            <v>44357.527705479821</v>
          </cell>
          <cell r="AI986">
            <v>0</v>
          </cell>
        </row>
        <row r="987">
          <cell r="M987">
            <v>273956.01553024392</v>
          </cell>
          <cell r="AI987">
            <v>0</v>
          </cell>
        </row>
        <row r="988">
          <cell r="M988">
            <v>120036.61567858275</v>
          </cell>
          <cell r="AI988">
            <v>0</v>
          </cell>
        </row>
        <row r="989">
          <cell r="M989">
            <v>141517.95961898234</v>
          </cell>
          <cell r="AI989">
            <v>0</v>
          </cell>
        </row>
        <row r="990">
          <cell r="M990">
            <v>131842.63283034827</v>
          </cell>
          <cell r="AI990">
            <v>0</v>
          </cell>
        </row>
        <row r="991">
          <cell r="M991">
            <v>207653.80136549514</v>
          </cell>
          <cell r="AI991">
            <v>0</v>
          </cell>
        </row>
        <row r="992">
          <cell r="M992">
            <v>71690.910245374253</v>
          </cell>
          <cell r="AI992">
            <v>0</v>
          </cell>
        </row>
        <row r="993">
          <cell r="M993">
            <v>92253.797832943907</v>
          </cell>
          <cell r="AI993">
            <v>0</v>
          </cell>
        </row>
        <row r="994">
          <cell r="M994">
            <v>783595.83970657398</v>
          </cell>
          <cell r="AI994">
            <v>0</v>
          </cell>
        </row>
        <row r="995">
          <cell r="M995">
            <v>874431.09414249507</v>
          </cell>
          <cell r="AI995">
            <v>0</v>
          </cell>
        </row>
        <row r="996">
          <cell r="M996">
            <v>260375.45025052357</v>
          </cell>
          <cell r="AI996">
            <v>0</v>
          </cell>
        </row>
        <row r="997">
          <cell r="M997">
            <v>92107.915909294446</v>
          </cell>
          <cell r="AI997">
            <v>0</v>
          </cell>
        </row>
        <row r="998">
          <cell r="M998">
            <v>39355.894965578271</v>
          </cell>
          <cell r="AI998">
            <v>0</v>
          </cell>
        </row>
        <row r="999">
          <cell r="M999">
            <v>268265.10681800585</v>
          </cell>
          <cell r="AI999">
            <v>0</v>
          </cell>
        </row>
        <row r="1000">
          <cell r="M1000">
            <v>55816.524720017267</v>
          </cell>
          <cell r="AI1000">
            <v>0</v>
          </cell>
        </row>
        <row r="1001">
          <cell r="M1001">
            <v>136287.01280479546</v>
          </cell>
          <cell r="AI1001">
            <v>0</v>
          </cell>
        </row>
        <row r="1002">
          <cell r="M1002">
            <v>126066.60775163065</v>
          </cell>
          <cell r="AI1002">
            <v>0</v>
          </cell>
        </row>
        <row r="1003">
          <cell r="M1003">
            <v>158439.12746213976</v>
          </cell>
          <cell r="AI1003">
            <v>0</v>
          </cell>
        </row>
        <row r="1004">
          <cell r="M1004">
            <v>66808.50200439099</v>
          </cell>
          <cell r="AI1004">
            <v>0</v>
          </cell>
        </row>
        <row r="1005">
          <cell r="M1005">
            <v>87396.582525056263</v>
          </cell>
          <cell r="AI1005">
            <v>0</v>
          </cell>
        </row>
        <row r="1006">
          <cell r="M1006">
            <v>710586.14377494005</v>
          </cell>
          <cell r="AI1006">
            <v>0</v>
          </cell>
        </row>
        <row r="1007">
          <cell r="M1007">
            <v>866775.4840815108</v>
          </cell>
          <cell r="AI1007">
            <v>0</v>
          </cell>
        </row>
        <row r="1008">
          <cell r="M1008">
            <v>255049.34350038547</v>
          </cell>
          <cell r="AI1008">
            <v>0</v>
          </cell>
        </row>
        <row r="1009">
          <cell r="M1009">
            <v>87298.789728129675</v>
          </cell>
          <cell r="AI1009">
            <v>0</v>
          </cell>
        </row>
        <row r="1010">
          <cell r="M1010">
            <v>34731.657481661467</v>
          </cell>
          <cell r="AI1010">
            <v>0</v>
          </cell>
        </row>
        <row r="1011">
          <cell r="M1011">
            <v>235112.46916797612</v>
          </cell>
          <cell r="AI1011">
            <v>0</v>
          </cell>
        </row>
        <row r="1012">
          <cell r="M1012">
            <v>51193.697617510734</v>
          </cell>
          <cell r="AI1012">
            <v>0</v>
          </cell>
        </row>
        <row r="1013">
          <cell r="M1013">
            <v>131382.66227272194</v>
          </cell>
          <cell r="AI1013">
            <v>0</v>
          </cell>
        </row>
        <row r="1014">
          <cell r="M1014">
            <v>92799.575307533538</v>
          </cell>
          <cell r="AI1014">
            <v>0</v>
          </cell>
        </row>
        <row r="1015">
          <cell r="M1015">
            <v>153534.46054070484</v>
          </cell>
          <cell r="AI1015">
            <v>0</v>
          </cell>
        </row>
        <row r="1016">
          <cell r="M1016">
            <v>62224.327565070642</v>
          </cell>
          <cell r="AI1016">
            <v>0</v>
          </cell>
        </row>
        <row r="1017">
          <cell r="M1017">
            <v>54143.417162195248</v>
          </cell>
          <cell r="AI1017">
            <v>0</v>
          </cell>
        </row>
        <row r="1018">
          <cell r="M1018">
            <v>703935.56407731248</v>
          </cell>
          <cell r="AI1018">
            <v>0</v>
          </cell>
        </row>
        <row r="1019">
          <cell r="M1019">
            <v>853778.47853050975</v>
          </cell>
          <cell r="AI1019">
            <v>0</v>
          </cell>
        </row>
        <row r="1020">
          <cell r="M1020">
            <v>222213.72880559455</v>
          </cell>
          <cell r="AI1020">
            <v>0</v>
          </cell>
        </row>
        <row r="1021">
          <cell r="M1021">
            <v>82779.505734077116</v>
          </cell>
          <cell r="AI1021">
            <v>0</v>
          </cell>
        </row>
        <row r="1022">
          <cell r="M1022">
            <v>30396.200326681534</v>
          </cell>
          <cell r="AI1022">
            <v>0</v>
          </cell>
        </row>
        <row r="1023">
          <cell r="M1023">
            <v>230126.32978583541</v>
          </cell>
          <cell r="AI1023">
            <v>0</v>
          </cell>
        </row>
        <row r="1024">
          <cell r="M1024">
            <v>46814.312045853978</v>
          </cell>
          <cell r="AI1024">
            <v>0</v>
          </cell>
        </row>
        <row r="1025">
          <cell r="M1025">
            <v>120478.96943983102</v>
          </cell>
          <cell r="AI1025">
            <v>0</v>
          </cell>
        </row>
        <row r="1026">
          <cell r="M1026">
            <v>45705.862464098653</v>
          </cell>
          <cell r="AI1026">
            <v>0</v>
          </cell>
        </row>
        <row r="1027">
          <cell r="M1027">
            <v>148905.77737945545</v>
          </cell>
          <cell r="AI1027">
            <v>0</v>
          </cell>
        </row>
        <row r="1028">
          <cell r="M1028">
            <v>57914.619527988529</v>
          </cell>
          <cell r="AI1028">
            <v>0</v>
          </cell>
        </row>
        <row r="1029">
          <cell r="M1029">
            <v>49166.004407622313</v>
          </cell>
          <cell r="AI1029">
            <v>0</v>
          </cell>
        </row>
        <row r="1030">
          <cell r="M1030">
            <v>694027.04577066971</v>
          </cell>
          <cell r="AI1030">
            <v>0</v>
          </cell>
        </row>
        <row r="1031">
          <cell r="M1031">
            <v>814971.46228512039</v>
          </cell>
          <cell r="AI1031">
            <v>0</v>
          </cell>
        </row>
        <row r="1032">
          <cell r="M1032">
            <v>209507.8434169995</v>
          </cell>
          <cell r="AI1032">
            <v>0</v>
          </cell>
        </row>
        <row r="1033">
          <cell r="M1033">
            <v>53128.776708684323</v>
          </cell>
          <cell r="AI1033">
            <v>0</v>
          </cell>
        </row>
        <row r="1034">
          <cell r="M1034">
            <v>21064.479564430585</v>
          </cell>
          <cell r="AI1034">
            <v>0</v>
          </cell>
        </row>
        <row r="1035">
          <cell r="M1035">
            <v>151117.6801248439</v>
          </cell>
          <cell r="AI1035">
            <v>0</v>
          </cell>
        </row>
        <row r="1036">
          <cell r="M1036">
            <v>40722.412672559192</v>
          </cell>
          <cell r="AI1036">
            <v>0</v>
          </cell>
        </row>
        <row r="1037">
          <cell r="M1037">
            <v>62373.501252305156</v>
          </cell>
          <cell r="AI1037">
            <v>0</v>
          </cell>
        </row>
        <row r="1038">
          <cell r="M1038">
            <v>37790.191930575689</v>
          </cell>
          <cell r="AI1038">
            <v>0</v>
          </cell>
        </row>
        <row r="1039">
          <cell r="M1039">
            <v>52598.633168708926</v>
          </cell>
          <cell r="AI1039">
            <v>0</v>
          </cell>
        </row>
        <row r="1040">
          <cell r="M1040">
            <v>33196.910111778809</v>
          </cell>
          <cell r="AI1040">
            <v>0</v>
          </cell>
        </row>
        <row r="1041">
          <cell r="M1041">
            <v>38447.647584577484</v>
          </cell>
          <cell r="AI1041">
            <v>0</v>
          </cell>
        </row>
        <row r="1042">
          <cell r="M1042">
            <v>573214.49374890456</v>
          </cell>
          <cell r="AI1042">
            <v>0</v>
          </cell>
        </row>
        <row r="1043">
          <cell r="M1043">
            <v>729350.38935886638</v>
          </cell>
          <cell r="AI1043">
            <v>0</v>
          </cell>
        </row>
        <row r="1044">
          <cell r="M1044">
            <v>50667.197064618042</v>
          </cell>
          <cell r="AI1044">
            <v>0</v>
          </cell>
        </row>
        <row r="1045">
          <cell r="M1045">
            <v>18108.078337456489</v>
          </cell>
          <cell r="AI1045">
            <v>0</v>
          </cell>
        </row>
        <row r="1046">
          <cell r="M1046">
            <v>11152.937526140753</v>
          </cell>
          <cell r="AI1046">
            <v>0</v>
          </cell>
        </row>
        <row r="1047">
          <cell r="M1047">
            <v>89588.091485890021</v>
          </cell>
          <cell r="AI1047">
            <v>0</v>
          </cell>
        </row>
        <row r="1048">
          <cell r="M1048">
            <v>34215.587455644665</v>
          </cell>
          <cell r="AI1048">
            <v>0</v>
          </cell>
        </row>
        <row r="1049">
          <cell r="M1049">
            <v>27350.849609475972</v>
          </cell>
          <cell r="AI1049">
            <v>0</v>
          </cell>
        </row>
        <row r="1050">
          <cell r="M1050">
            <v>22995.700043937581</v>
          </cell>
          <cell r="AI1050">
            <v>0</v>
          </cell>
        </row>
        <row r="1051">
          <cell r="M1051">
            <v>11759.521537324803</v>
          </cell>
          <cell r="AI1051">
            <v>0</v>
          </cell>
        </row>
        <row r="1052">
          <cell r="M1052">
            <v>26331.647872815298</v>
          </cell>
          <cell r="AI1052">
            <v>0</v>
          </cell>
        </row>
        <row r="1053">
          <cell r="M1053">
            <v>33005.221120131588</v>
          </cell>
          <cell r="AI1053">
            <v>0</v>
          </cell>
        </row>
        <row r="1054">
          <cell r="M1054">
            <v>388966.31866349879</v>
          </cell>
          <cell r="AI1054">
            <v>0</v>
          </cell>
        </row>
        <row r="1055">
          <cell r="M1055">
            <v>493860.81055600982</v>
          </cell>
          <cell r="AI1055">
            <v>0</v>
          </cell>
        </row>
        <row r="1056">
          <cell r="M1056">
            <v>33285.144658105834</v>
          </cell>
          <cell r="AI1056">
            <v>0</v>
          </cell>
        </row>
        <row r="1057">
          <cell r="M1057">
            <v>16175.562912538104</v>
          </cell>
          <cell r="AI1057">
            <v>0</v>
          </cell>
        </row>
        <row r="1058">
          <cell r="M1058">
            <v>9247.1929030599222</v>
          </cell>
          <cell r="AI1058">
            <v>0</v>
          </cell>
        </row>
        <row r="1059">
          <cell r="M1059">
            <v>87449.848544309309</v>
          </cell>
          <cell r="AI1059">
            <v>0</v>
          </cell>
        </row>
        <row r="1060">
          <cell r="M1060">
            <v>22421.304761464162</v>
          </cell>
          <cell r="AI1060">
            <v>0</v>
          </cell>
        </row>
        <row r="1061">
          <cell r="M1061">
            <v>23338.98130690345</v>
          </cell>
          <cell r="AI1061">
            <v>0</v>
          </cell>
        </row>
        <row r="1062">
          <cell r="M1062">
            <v>21107.465569709813</v>
          </cell>
          <cell r="AI1062">
            <v>0</v>
          </cell>
        </row>
        <row r="1063">
          <cell r="M1063">
            <v>8098.4975179065159</v>
          </cell>
          <cell r="AI1063">
            <v>0</v>
          </cell>
        </row>
        <row r="1064">
          <cell r="M1064">
            <v>24415.253632864369</v>
          </cell>
          <cell r="AI1064">
            <v>0</v>
          </cell>
        </row>
        <row r="1065">
          <cell r="M1065">
            <v>31092.857720743319</v>
          </cell>
          <cell r="AI1065">
            <v>0</v>
          </cell>
        </row>
        <row r="1066">
          <cell r="M1066">
            <v>328244.47310281027</v>
          </cell>
          <cell r="AI1066">
            <v>0</v>
          </cell>
        </row>
        <row r="1067">
          <cell r="M1067">
            <v>181614.03111503032</v>
          </cell>
          <cell r="AI1067">
            <v>0</v>
          </cell>
        </row>
        <row r="1068">
          <cell r="M1068">
            <v>31968.00600757861</v>
          </cell>
          <cell r="AI1068">
            <v>0</v>
          </cell>
        </row>
        <row r="1069">
          <cell r="M1069">
            <v>14892.071806947155</v>
          </cell>
          <cell r="AI1069">
            <v>0</v>
          </cell>
        </row>
        <row r="1070">
          <cell r="M1070">
            <v>7989.3511986252042</v>
          </cell>
          <cell r="AI1070">
            <v>0</v>
          </cell>
        </row>
        <row r="1071">
          <cell r="M1071">
            <v>85959.223118950991</v>
          </cell>
          <cell r="AI1071">
            <v>0</v>
          </cell>
        </row>
        <row r="1072">
          <cell r="M1072">
            <v>21119.8083222801</v>
          </cell>
          <cell r="AI1072">
            <v>0</v>
          </cell>
        </row>
        <row r="1073">
          <cell r="M1073">
            <v>22036.605620985305</v>
          </cell>
          <cell r="AI1073">
            <v>0</v>
          </cell>
        </row>
        <row r="1074">
          <cell r="M1074">
            <v>19843.938520312695</v>
          </cell>
          <cell r="AI1074">
            <v>0</v>
          </cell>
        </row>
        <row r="1075">
          <cell r="M1075">
            <v>6854.4486901242399</v>
          </cell>
          <cell r="AI1075">
            <v>0</v>
          </cell>
        </row>
        <row r="1076">
          <cell r="M1076">
            <v>23118.856801932128</v>
          </cell>
          <cell r="AI1076">
            <v>0</v>
          </cell>
        </row>
        <row r="1077">
          <cell r="M1077">
            <v>29799.472477188716</v>
          </cell>
          <cell r="AI1077">
            <v>0</v>
          </cell>
        </row>
        <row r="1078">
          <cell r="M1078">
            <v>245096.88949370795</v>
          </cell>
          <cell r="AI1078">
            <v>0</v>
          </cell>
        </row>
        <row r="1079">
          <cell r="M1079">
            <v>179887.50118062311</v>
          </cell>
          <cell r="AI1079">
            <v>0</v>
          </cell>
        </row>
        <row r="1080">
          <cell r="M1080">
            <v>30807.763398872139</v>
          </cell>
          <cell r="AI1080">
            <v>0</v>
          </cell>
        </row>
        <row r="1081">
          <cell r="M1081">
            <v>13765.145747952545</v>
          </cell>
          <cell r="AI1081">
            <v>0</v>
          </cell>
        </row>
        <row r="1082">
          <cell r="M1082">
            <v>6887.7485841679481</v>
          </cell>
          <cell r="AI1082">
            <v>0</v>
          </cell>
        </row>
        <row r="1083">
          <cell r="M1083">
            <v>84625.340865271079</v>
          </cell>
          <cell r="AI1083">
            <v>0</v>
          </cell>
        </row>
        <row r="1084">
          <cell r="M1084">
            <v>19974.223679943858</v>
          </cell>
          <cell r="AI1084">
            <v>0</v>
          </cell>
        </row>
        <row r="1085">
          <cell r="M1085">
            <v>20889.901196325114</v>
          </cell>
          <cell r="AI1085">
            <v>0</v>
          </cell>
        </row>
        <row r="1086">
          <cell r="M1086">
            <v>18735.668508036444</v>
          </cell>
          <cell r="AI1086">
            <v>0</v>
          </cell>
        </row>
        <row r="1087">
          <cell r="M1087">
            <v>5765.3808203995313</v>
          </cell>
          <cell r="AI1087">
            <v>0</v>
          </cell>
        </row>
        <row r="1088">
          <cell r="M1088">
            <v>21977.371857163413</v>
          </cell>
          <cell r="AI1088">
            <v>0</v>
          </cell>
        </row>
        <row r="1089">
          <cell r="M1089">
            <v>28660.726468041921</v>
          </cell>
          <cell r="AI1089">
            <v>0</v>
          </cell>
        </row>
        <row r="1090">
          <cell r="M1090">
            <v>218337.49884449589</v>
          </cell>
          <cell r="AI1090">
            <v>0</v>
          </cell>
        </row>
        <row r="1091">
          <cell r="M1091">
            <v>178227.53058023276</v>
          </cell>
          <cell r="AI1091">
            <v>0</v>
          </cell>
        </row>
        <row r="1092">
          <cell r="M1092">
            <v>29711.563710485498</v>
          </cell>
          <cell r="AI1092">
            <v>0</v>
          </cell>
        </row>
        <row r="1093">
          <cell r="M1093">
            <v>12702.096213005863</v>
          </cell>
          <cell r="AI1093">
            <v>0</v>
          </cell>
        </row>
        <row r="1094">
          <cell r="M1094">
            <v>5849.8376468312063</v>
          </cell>
          <cell r="AI1094">
            <v>0</v>
          </cell>
        </row>
        <row r="1095">
          <cell r="M1095">
            <v>83355.794636807317</v>
          </cell>
          <cell r="AI1095">
            <v>0</v>
          </cell>
        </row>
        <row r="1096">
          <cell r="M1096">
            <v>18892.29264505711</v>
          </cell>
          <cell r="AI1096">
            <v>0</v>
          </cell>
        </row>
        <row r="1097">
          <cell r="M1097">
            <v>19806.758303944865</v>
          </cell>
          <cell r="AI1097">
            <v>0</v>
          </cell>
        </row>
        <row r="1098">
          <cell r="M1098">
            <v>17690.691973742942</v>
          </cell>
          <cell r="AI1098">
            <v>0</v>
          </cell>
        </row>
        <row r="1099">
          <cell r="M1099">
            <v>4739.4784473082109</v>
          </cell>
          <cell r="AI1099">
            <v>0</v>
          </cell>
        </row>
        <row r="1100">
          <cell r="M1100">
            <v>16449.96726617674</v>
          </cell>
          <cell r="AI1100">
            <v>0</v>
          </cell>
        </row>
        <row r="1101">
          <cell r="M1101">
            <v>27592.217821630096</v>
          </cell>
          <cell r="AI1101">
            <v>0</v>
          </cell>
        </row>
        <row r="1102">
          <cell r="M1102">
            <v>182669.46841149489</v>
          </cell>
          <cell r="AI1102">
            <v>0</v>
          </cell>
        </row>
        <row r="1103">
          <cell r="M1103">
            <v>176654.3404343756</v>
          </cell>
          <cell r="AI1103">
            <v>0</v>
          </cell>
        </row>
        <row r="1104">
          <cell r="M1104">
            <v>28699.628162747627</v>
          </cell>
          <cell r="AI1104">
            <v>0</v>
          </cell>
        </row>
        <row r="1105">
          <cell r="M1105">
            <v>11723.090785537757</v>
          </cell>
          <cell r="AI1105">
            <v>0</v>
          </cell>
        </row>
        <row r="1106">
          <cell r="M1106">
            <v>4895.7568340957205</v>
          </cell>
          <cell r="AI1106">
            <v>0</v>
          </cell>
        </row>
        <row r="1107">
          <cell r="M1107">
            <v>82170.692017141177</v>
          </cell>
          <cell r="AI1107">
            <v>0</v>
          </cell>
        </row>
        <row r="1108">
          <cell r="M1108">
            <v>17894.100899976122</v>
          </cell>
          <cell r="AI1108">
            <v>0</v>
          </cell>
        </row>
        <row r="1109">
          <cell r="M1109">
            <v>18807.231145742724</v>
          </cell>
          <cell r="AI1109">
            <v>0</v>
          </cell>
        </row>
        <row r="1110">
          <cell r="M1110">
            <v>16729.024830510283</v>
          </cell>
          <cell r="AI1110">
            <v>0</v>
          </cell>
        </row>
        <row r="1111">
          <cell r="M1111">
            <v>3796.7275690128122</v>
          </cell>
          <cell r="AI1111">
            <v>0</v>
          </cell>
        </row>
        <row r="1112">
          <cell r="M1112">
            <v>14978.80119064674</v>
          </cell>
          <cell r="AI1112">
            <v>0</v>
          </cell>
        </row>
        <row r="1113">
          <cell r="M1113">
            <v>26600.385742612092</v>
          </cell>
          <cell r="AI1113">
            <v>0</v>
          </cell>
        </row>
        <row r="1114">
          <cell r="M1114">
            <v>177252.00674606851</v>
          </cell>
          <cell r="AI1114">
            <v>0</v>
          </cell>
        </row>
        <row r="1115">
          <cell r="M1115">
            <v>175111.6688239655</v>
          </cell>
          <cell r="AI1115">
            <v>0</v>
          </cell>
        </row>
        <row r="1116">
          <cell r="M1116">
            <v>27715.791870736426</v>
          </cell>
          <cell r="AI1116">
            <v>0</v>
          </cell>
        </row>
        <row r="1117">
          <cell r="M1117">
            <v>10772.068598826791</v>
          </cell>
          <cell r="AI1117">
            <v>0</v>
          </cell>
        </row>
        <row r="1118">
          <cell r="M1118">
            <v>3969.5337233556447</v>
          </cell>
          <cell r="AI1118">
            <v>0</v>
          </cell>
        </row>
        <row r="1119">
          <cell r="M1119">
            <v>67231.850565232948</v>
          </cell>
          <cell r="AI1119">
            <v>0</v>
          </cell>
        </row>
        <row r="1120">
          <cell r="M1120">
            <v>16945.905615566906</v>
          </cell>
          <cell r="AI1120">
            <v>0</v>
          </cell>
        </row>
        <row r="1121">
          <cell r="M1121">
            <v>17857.626888985189</v>
          </cell>
          <cell r="AI1121">
            <v>0</v>
          </cell>
        </row>
        <row r="1122">
          <cell r="M1122">
            <v>15817.040384911374</v>
          </cell>
          <cell r="AI1122">
            <v>0</v>
          </cell>
        </row>
        <row r="1123">
          <cell r="M1123">
            <v>2903.553982341336</v>
          </cell>
          <cell r="AI1123">
            <v>0</v>
          </cell>
        </row>
        <row r="1124">
          <cell r="M1124">
            <v>14049.418417339586</v>
          </cell>
          <cell r="AI1124">
            <v>0</v>
          </cell>
        </row>
        <row r="1125">
          <cell r="M1125">
            <v>25657.343828867793</v>
          </cell>
          <cell r="AI1125">
            <v>0</v>
          </cell>
        </row>
        <row r="1126">
          <cell r="M1126">
            <v>119283.66933862065</v>
          </cell>
          <cell r="AI1126">
            <v>0</v>
          </cell>
        </row>
        <row r="1127">
          <cell r="M1127">
            <v>173704.18087130194</v>
          </cell>
          <cell r="AI1127">
            <v>0</v>
          </cell>
        </row>
        <row r="1128">
          <cell r="M1128">
            <v>26864.563565887882</v>
          </cell>
          <cell r="AI1128">
            <v>0</v>
          </cell>
        </row>
        <row r="1129">
          <cell r="M1129">
            <v>9953.3721393846427</v>
          </cell>
          <cell r="AI1129">
            <v>0</v>
          </cell>
        </row>
        <row r="1130">
          <cell r="M1130">
            <v>3175.3430394189413</v>
          </cell>
          <cell r="AI1130">
            <v>0</v>
          </cell>
        </row>
        <row r="1131">
          <cell r="M1131">
            <v>62359.552302379299</v>
          </cell>
          <cell r="AI1131">
            <v>0</v>
          </cell>
        </row>
        <row r="1132">
          <cell r="M1132">
            <v>16113.590193099713</v>
          </cell>
          <cell r="AI1132">
            <v>0</v>
          </cell>
        </row>
        <row r="1133">
          <cell r="M1133">
            <v>17023.728680192631</v>
          </cell>
          <cell r="AI1133">
            <v>0</v>
          </cell>
        </row>
        <row r="1134">
          <cell r="M1134">
            <v>15020.40946993129</v>
          </cell>
          <cell r="AI1134">
            <v>0</v>
          </cell>
        </row>
        <row r="1135">
          <cell r="M1135">
            <v>2125.5234564518528</v>
          </cell>
          <cell r="AI1135">
            <v>0</v>
          </cell>
        </row>
        <row r="1136">
          <cell r="M1136">
            <v>13235.124502865268</v>
          </cell>
          <cell r="AI1136">
            <v>0</v>
          </cell>
        </row>
        <row r="1137">
          <cell r="M1137">
            <v>15367.427171985057</v>
          </cell>
          <cell r="AI1137">
            <v>0</v>
          </cell>
        </row>
        <row r="1138">
          <cell r="M1138">
            <v>110811.63403177065</v>
          </cell>
          <cell r="AI1138">
            <v>0</v>
          </cell>
        </row>
        <row r="1139">
          <cell r="M1139">
            <v>171060.28104150659</v>
          </cell>
          <cell r="AI1139">
            <v>0</v>
          </cell>
        </row>
        <row r="1140">
          <cell r="M1140">
            <v>13690.866961405749</v>
          </cell>
          <cell r="AI1140">
            <v>0</v>
          </cell>
        </row>
        <row r="1141">
          <cell r="M1141">
            <v>9206.980866257818</v>
          </cell>
          <cell r="AI1141">
            <v>0</v>
          </cell>
        </row>
        <row r="1142">
          <cell r="M1142">
            <v>2453.2688904506108</v>
          </cell>
          <cell r="AI1142">
            <v>0</v>
          </cell>
        </row>
        <row r="1143">
          <cell r="M1143">
            <v>46208.920914885377</v>
          </cell>
          <cell r="AI1143">
            <v>0</v>
          </cell>
        </row>
        <row r="1144">
          <cell r="M1144">
            <v>15371.497302680178</v>
          </cell>
          <cell r="AI1144">
            <v>0</v>
          </cell>
        </row>
        <row r="1145">
          <cell r="M1145">
            <v>16279.911777174002</v>
          </cell>
          <cell r="AI1145">
            <v>0</v>
          </cell>
        </row>
        <row r="1146">
          <cell r="M1146">
            <v>1946.2334701430698</v>
          </cell>
          <cell r="AI1146">
            <v>0</v>
          </cell>
        </row>
        <row r="1147">
          <cell r="M1147">
            <v>1456.8906944458317</v>
          </cell>
          <cell r="AI1147">
            <v>0</v>
          </cell>
        </row>
        <row r="1148">
          <cell r="M1148">
            <v>12530.179083584477</v>
          </cell>
          <cell r="AI1148">
            <v>0</v>
          </cell>
        </row>
        <row r="1149">
          <cell r="M1149">
            <v>11746.8857948963</v>
          </cell>
          <cell r="AI1149">
            <v>0</v>
          </cell>
        </row>
        <row r="1150">
          <cell r="M1150">
            <v>109792.89233393573</v>
          </cell>
          <cell r="AI1150">
            <v>0</v>
          </cell>
        </row>
        <row r="1151">
          <cell r="M1151">
            <v>169819.28529968884</v>
          </cell>
          <cell r="AI1151">
            <v>0</v>
          </cell>
        </row>
        <row r="1152">
          <cell r="M1152">
            <v>12992.270281280058</v>
          </cell>
          <cell r="AI1152">
            <v>0</v>
          </cell>
        </row>
        <row r="1153">
          <cell r="M1153">
            <v>8524.9164025025839</v>
          </cell>
          <cell r="AI1153">
            <v>0</v>
          </cell>
        </row>
        <row r="1154">
          <cell r="M1154">
            <v>1795.3323116254921</v>
          </cell>
          <cell r="AI1154">
            <v>0</v>
          </cell>
        </row>
        <row r="1155">
          <cell r="M1155">
            <v>28586.108298346182</v>
          </cell>
          <cell r="AI1155">
            <v>0</v>
          </cell>
        </row>
        <row r="1156">
          <cell r="M1156">
            <v>14695.964611401449</v>
          </cell>
          <cell r="AI1156">
            <v>0</v>
          </cell>
        </row>
        <row r="1157">
          <cell r="M1157">
            <v>13746.231449900792</v>
          </cell>
          <cell r="AI1157">
            <v>0</v>
          </cell>
        </row>
        <row r="1158">
          <cell r="M1158">
            <v>1324.1411561314169</v>
          </cell>
          <cell r="AI1158">
            <v>0</v>
          </cell>
        </row>
        <row r="1159">
          <cell r="M1159">
            <v>837.46867652384424</v>
          </cell>
          <cell r="AI1159">
            <v>0</v>
          </cell>
        </row>
        <row r="1160">
          <cell r="M1160">
            <v>11874.486819214726</v>
          </cell>
          <cell r="AI1160">
            <v>0</v>
          </cell>
        </row>
        <row r="1161">
          <cell r="M1161">
            <v>9851.1870887538098</v>
          </cell>
          <cell r="AI1161">
            <v>0</v>
          </cell>
        </row>
        <row r="1162">
          <cell r="M1162">
            <v>96333.851584134172</v>
          </cell>
          <cell r="AI1162">
            <v>0</v>
          </cell>
        </row>
        <row r="1163">
          <cell r="M1163">
            <v>136919.96456027043</v>
          </cell>
          <cell r="AI1163">
            <v>0</v>
          </cell>
        </row>
        <row r="1164">
          <cell r="M1164">
            <v>1803.1375743289384</v>
          </cell>
          <cell r="AI1164">
            <v>0</v>
          </cell>
        </row>
        <row r="1165">
          <cell r="M1165">
            <v>692.46540301585537</v>
          </cell>
          <cell r="AI1165">
            <v>0</v>
          </cell>
        </row>
        <row r="1166">
          <cell r="M1166">
            <v>437.18973593717845</v>
          </cell>
          <cell r="AI1166">
            <v>0</v>
          </cell>
        </row>
        <row r="1167">
          <cell r="M1167">
            <v>727.3708242701382</v>
          </cell>
          <cell r="AI1167">
            <v>0</v>
          </cell>
        </row>
        <row r="1168">
          <cell r="M1168">
            <v>7642.6935781662887</v>
          </cell>
          <cell r="AI1168">
            <v>0</v>
          </cell>
        </row>
        <row r="1169">
          <cell r="M1169">
            <v>2293.9599798433319</v>
          </cell>
          <cell r="AI1169">
            <v>0</v>
          </cell>
        </row>
        <row r="1170">
          <cell r="M1170">
            <v>644.72181009386054</v>
          </cell>
          <cell r="AI1170">
            <v>0</v>
          </cell>
        </row>
        <row r="1171">
          <cell r="M1171">
            <v>405.2325454457436</v>
          </cell>
          <cell r="AI1171">
            <v>0</v>
          </cell>
        </row>
        <row r="1172">
          <cell r="M1172">
            <v>5527.6818831105602</v>
          </cell>
          <cell r="AI1172">
            <v>0</v>
          </cell>
        </row>
        <row r="1173">
          <cell r="M1173">
            <v>590.12801393032441</v>
          </cell>
          <cell r="AI1173">
            <v>0</v>
          </cell>
        </row>
        <row r="1174">
          <cell r="M1174">
            <v>16166.66283015157</v>
          </cell>
          <cell r="AI1174">
            <v>0</v>
          </cell>
        </row>
        <row r="1175">
          <cell r="M1175">
            <v>120703.66116606093</v>
          </cell>
          <cell r="AI1175">
            <v>0</v>
          </cell>
        </row>
        <row r="1176">
          <cell r="M1176">
            <v>175.72747719337005</v>
          </cell>
          <cell r="AI1176">
            <v>0</v>
          </cell>
        </row>
        <row r="1177">
          <cell r="M1177">
            <v>175.44622048220114</v>
          </cell>
          <cell r="AI1177">
            <v>0</v>
          </cell>
        </row>
        <row r="1178">
          <cell r="M1178">
            <v>175.16541393022246</v>
          </cell>
          <cell r="AI1178">
            <v>0</v>
          </cell>
        </row>
        <row r="1179">
          <cell r="M1179">
            <v>174.88505681695412</v>
          </cell>
          <cell r="AI1179">
            <v>0</v>
          </cell>
        </row>
        <row r="1180">
          <cell r="M1180">
            <v>3263.9508892924741</v>
          </cell>
          <cell r="AI1180">
            <v>0</v>
          </cell>
        </row>
        <row r="1181">
          <cell r="M1181">
            <v>169.38110431117366</v>
          </cell>
          <cell r="AI1181">
            <v>0</v>
          </cell>
        </row>
        <row r="1182">
          <cell r="M1182">
            <v>169.11000514620787</v>
          </cell>
          <cell r="AI1182">
            <v>0</v>
          </cell>
        </row>
        <row r="1183">
          <cell r="M1183">
            <v>168.8393398829744</v>
          </cell>
          <cell r="AI1183">
            <v>0</v>
          </cell>
        </row>
        <row r="1184">
          <cell r="M1184">
            <v>5214.6525360365722</v>
          </cell>
          <cell r="AI1184">
            <v>0</v>
          </cell>
        </row>
        <row r="1185">
          <cell r="M1185">
            <v>160.22291151445279</v>
          </cell>
          <cell r="AI1185">
            <v>0</v>
          </cell>
        </row>
        <row r="1186">
          <cell r="M1186">
            <v>7523.5195629780592</v>
          </cell>
          <cell r="AI1186">
            <v>0</v>
          </cell>
        </row>
        <row r="1187">
          <cell r="M1187">
            <v>73229.555843677444</v>
          </cell>
          <cell r="AI1187">
            <v>0</v>
          </cell>
        </row>
        <row r="1188">
          <cell r="M1188">
            <v>30.718928769555777</v>
          </cell>
          <cell r="AI1188">
            <v>0</v>
          </cell>
        </row>
        <row r="1189">
          <cell r="M1189">
            <v>30.66976227030775</v>
          </cell>
          <cell r="AI1189">
            <v>0</v>
          </cell>
        </row>
        <row r="1190">
          <cell r="M1190">
            <v>30.620674463393495</v>
          </cell>
          <cell r="AI1190">
            <v>0</v>
          </cell>
        </row>
        <row r="1191">
          <cell r="M1191">
            <v>30.571665222895295</v>
          </cell>
          <cell r="AI1191">
            <v>0</v>
          </cell>
        </row>
        <row r="1192">
          <cell r="M1192">
            <v>30.522734423040937</v>
          </cell>
          <cell r="AI1192">
            <v>0</v>
          </cell>
        </row>
        <row r="1193">
          <cell r="M1193">
            <v>30.473881938294696</v>
          </cell>
          <cell r="AI1193">
            <v>0</v>
          </cell>
        </row>
        <row r="1194">
          <cell r="M1194">
            <v>30.425107643302727</v>
          </cell>
          <cell r="AI1194">
            <v>0</v>
          </cell>
        </row>
        <row r="1195">
          <cell r="M1195">
            <v>30.376411412929482</v>
          </cell>
          <cell r="AI1195">
            <v>0</v>
          </cell>
        </row>
        <row r="1196">
          <cell r="M1196">
            <v>5060.0401199249982</v>
          </cell>
          <cell r="AI1196">
            <v>0</v>
          </cell>
        </row>
        <row r="1197">
          <cell r="M1197">
            <v>22.229058278852854</v>
          </cell>
          <cell r="AI1197">
            <v>0</v>
          </cell>
        </row>
        <row r="1198">
          <cell r="M1198">
            <v>6416.4358904719411</v>
          </cell>
          <cell r="AI1198">
            <v>0</v>
          </cell>
        </row>
        <row r="1199">
          <cell r="M1199">
            <v>11.923796081486747</v>
          </cell>
          <cell r="AI1199">
            <v>0</v>
          </cell>
        </row>
        <row r="1200">
          <cell r="M1200">
            <v>11.904711714465829</v>
          </cell>
          <cell r="AI1200">
            <v>0</v>
          </cell>
        </row>
        <row r="1201">
          <cell r="M1201">
            <v>11.885657892506149</v>
          </cell>
          <cell r="AI1201">
            <v>0</v>
          </cell>
        </row>
        <row r="1202">
          <cell r="M1202">
            <v>11.866634566715089</v>
          </cell>
          <cell r="AI1202">
            <v>0</v>
          </cell>
        </row>
        <row r="1203">
          <cell r="M1203">
            <v>11.84764168828916</v>
          </cell>
          <cell r="AI1203">
            <v>0</v>
          </cell>
        </row>
        <row r="1204">
          <cell r="M1204">
            <v>11.828679208490366</v>
          </cell>
          <cell r="AI1204">
            <v>0</v>
          </cell>
        </row>
        <row r="1205">
          <cell r="M1205">
            <v>11.809747078668012</v>
          </cell>
          <cell r="AI1205">
            <v>0</v>
          </cell>
        </row>
        <row r="1206">
          <cell r="M1206">
            <v>11.790845250246898</v>
          </cell>
          <cell r="AI1206">
            <v>0</v>
          </cell>
        </row>
        <row r="1207">
          <cell r="M1207">
            <v>11.771973674726398</v>
          </cell>
          <cell r="AI1207">
            <v>0</v>
          </cell>
        </row>
        <row r="1208">
          <cell r="M1208">
            <v>5025.1427773438581</v>
          </cell>
          <cell r="AI1208">
            <v>0</v>
          </cell>
        </row>
        <row r="1209">
          <cell r="M1209">
            <v>3.7102516270175867</v>
          </cell>
          <cell r="AI1209">
            <v>0</v>
          </cell>
        </row>
        <row r="1210">
          <cell r="M1210">
            <v>1604.4339182781021</v>
          </cell>
          <cell r="AI1210">
            <v>0</v>
          </cell>
        </row>
        <row r="1211">
          <cell r="M1211">
            <v>1.1363721886632909</v>
          </cell>
          <cell r="AI1211">
            <v>0</v>
          </cell>
        </row>
        <row r="1212">
          <cell r="M1212">
            <v>1.1345533933931025</v>
          </cell>
          <cell r="AI1212">
            <v>0</v>
          </cell>
        </row>
        <row r="1213">
          <cell r="M1213">
            <v>1.1327375091552252</v>
          </cell>
          <cell r="AI1213">
            <v>0</v>
          </cell>
        </row>
        <row r="1214">
          <cell r="M1214">
            <v>1.130924531290318</v>
          </cell>
          <cell r="AI1214">
            <v>0</v>
          </cell>
        </row>
        <row r="1215">
          <cell r="M1215">
            <v>1.1291144551472247</v>
          </cell>
          <cell r="AI1215">
            <v>0</v>
          </cell>
        </row>
        <row r="1216">
          <cell r="M1216">
            <v>1.1273072760812699</v>
          </cell>
          <cell r="AI1216">
            <v>0</v>
          </cell>
        </row>
        <row r="1217">
          <cell r="M1217">
            <v>1.1255029894550537</v>
          </cell>
          <cell r="AI1217">
            <v>0</v>
          </cell>
        </row>
        <row r="1218">
          <cell r="M1218">
            <v>1.123701590640612</v>
          </cell>
          <cell r="AI1218">
            <v>0</v>
          </cell>
        </row>
        <row r="1219">
          <cell r="M1219">
            <v>1.1219030750144152</v>
          </cell>
          <cell r="AI1219">
            <v>0</v>
          </cell>
        </row>
        <row r="1220">
          <cell r="M1220">
            <v>640.8279174981534</v>
          </cell>
          <cell r="AI1220">
            <v>0</v>
          </cell>
        </row>
        <row r="1221">
          <cell r="M1221">
            <v>9.4444545765835206E-2</v>
          </cell>
          <cell r="AI1221">
            <v>0</v>
          </cell>
        </row>
        <row r="1222">
          <cell r="M1222">
            <v>58.937287800076824</v>
          </cell>
          <cell r="AI1222">
            <v>0</v>
          </cell>
        </row>
        <row r="1223">
          <cell r="M1223">
            <v>-3.7382495216432689E-5</v>
          </cell>
          <cell r="AI1223">
            <v>0</v>
          </cell>
        </row>
        <row r="1224">
          <cell r="M1224">
            <v>-3.7322663151609065E-5</v>
          </cell>
          <cell r="AI1224">
            <v>0</v>
          </cell>
        </row>
        <row r="1225">
          <cell r="M1225">
            <v>-3.7262926849877036E-5</v>
          </cell>
          <cell r="AI1225">
            <v>0</v>
          </cell>
        </row>
        <row r="1226">
          <cell r="M1226">
            <v>-3.7203286157970403E-5</v>
          </cell>
          <cell r="AI1226">
            <v>0</v>
          </cell>
        </row>
        <row r="1227">
          <cell r="M1227">
            <v>-3.714374092286235E-5</v>
          </cell>
          <cell r="AI1227">
            <v>0</v>
          </cell>
        </row>
        <row r="1228">
          <cell r="M1228">
            <v>-3.7084290991768929E-5</v>
          </cell>
          <cell r="AI1228">
            <v>0</v>
          </cell>
        </row>
        <row r="1229">
          <cell r="M1229">
            <v>-3.7024936212155994E-5</v>
          </cell>
          <cell r="AI1229">
            <v>0</v>
          </cell>
        </row>
        <row r="1230">
          <cell r="M1230">
            <v>-3.6965676431732244E-5</v>
          </cell>
          <cell r="AI1230">
            <v>0</v>
          </cell>
        </row>
        <row r="1231">
          <cell r="M1231">
            <v>-3.6906511498442325E-5</v>
          </cell>
          <cell r="AI1231">
            <v>0</v>
          </cell>
        </row>
        <row r="1232">
          <cell r="M1232">
            <v>-3.6847441260484127E-5</v>
          </cell>
          <cell r="AI1232">
            <v>0</v>
          </cell>
        </row>
        <row r="1233">
          <cell r="M1233">
            <v>-3.6788465566263724E-5</v>
          </cell>
          <cell r="AI1233">
            <v>0</v>
          </cell>
        </row>
      </sheetData>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CF_em_reel"/>
      <sheetName val="Ech_mens_SCF_repret_reel"/>
      <sheetName val="Ech_mens_SCF_em_avec_call_reel"/>
      <sheetName val="Ech_mens_SCF_rpt_call_reel"/>
      <sheetName val="Ech_jour_SCF_em_reel"/>
      <sheetName val="Ech_jour_SCF_repret_reel"/>
      <sheetName val="Ech_jour_SCF_em_avec_call_reel"/>
      <sheetName val="Ech_mens_SCF_em_ext_reel"/>
      <sheetName val="Ech_mens_SCF_rpt_ext_reel"/>
      <sheetName val="Ech_jour_SCF_em_ext_reel"/>
      <sheetName val="Ech_jour_SCF_rpt_ext_reel"/>
    </sheetNames>
    <sheetDataSet>
      <sheetData sheetId="0"/>
      <sheetData sheetId="1"/>
      <sheetData sheetId="2"/>
      <sheetData sheetId="3"/>
      <sheetData sheetId="4"/>
      <sheetData sheetId="5"/>
      <sheetData sheetId="6"/>
      <sheetData sheetId="7">
        <row r="2">
          <cell r="A2">
            <v>0</v>
          </cell>
          <cell r="I2">
            <v>577000000</v>
          </cell>
          <cell r="K2">
            <v>760000000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0</v>
          </cell>
        </row>
        <row r="40">
          <cell r="A40">
            <v>38</v>
          </cell>
          <cell r="K40">
            <v>0</v>
          </cell>
        </row>
        <row r="41">
          <cell r="A41">
            <v>39</v>
          </cell>
          <cell r="K41">
            <v>0</v>
          </cell>
        </row>
        <row r="42">
          <cell r="A42">
            <v>40</v>
          </cell>
          <cell r="K42">
            <v>0</v>
          </cell>
        </row>
        <row r="43">
          <cell r="A43">
            <v>41</v>
          </cell>
          <cell r="K43">
            <v>0</v>
          </cell>
        </row>
        <row r="44">
          <cell r="A44">
            <v>42</v>
          </cell>
          <cell r="K44">
            <v>0</v>
          </cell>
        </row>
        <row r="45">
          <cell r="A45">
            <v>43</v>
          </cell>
          <cell r="K45">
            <v>0</v>
          </cell>
        </row>
        <row r="46">
          <cell r="A46">
            <v>44</v>
          </cell>
          <cell r="K46">
            <v>0</v>
          </cell>
        </row>
        <row r="47">
          <cell r="A47">
            <v>45</v>
          </cell>
          <cell r="K47">
            <v>0</v>
          </cell>
        </row>
        <row r="48">
          <cell r="A48">
            <v>46</v>
          </cell>
          <cell r="K48">
            <v>0</v>
          </cell>
        </row>
        <row r="49">
          <cell r="A49">
            <v>47</v>
          </cell>
          <cell r="K49">
            <v>0</v>
          </cell>
        </row>
        <row r="50">
          <cell r="A50">
            <v>48</v>
          </cell>
          <cell r="K50">
            <v>0</v>
          </cell>
        </row>
        <row r="51">
          <cell r="A51">
            <v>49</v>
          </cell>
          <cell r="K51">
            <v>0</v>
          </cell>
        </row>
        <row r="52">
          <cell r="A52">
            <v>50</v>
          </cell>
          <cell r="K52">
            <v>0</v>
          </cell>
        </row>
        <row r="53">
          <cell r="A53">
            <v>51</v>
          </cell>
          <cell r="K53">
            <v>0</v>
          </cell>
        </row>
        <row r="54">
          <cell r="A54">
            <v>52</v>
          </cell>
          <cell r="K54">
            <v>0</v>
          </cell>
        </row>
        <row r="55">
          <cell r="A55">
            <v>53</v>
          </cell>
          <cell r="K55">
            <v>0</v>
          </cell>
        </row>
        <row r="56">
          <cell r="A56">
            <v>54</v>
          </cell>
          <cell r="K56">
            <v>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0</v>
          </cell>
        </row>
        <row r="75">
          <cell r="A75">
            <v>73</v>
          </cell>
          <cell r="K75">
            <v>0</v>
          </cell>
        </row>
        <row r="76">
          <cell r="A76">
            <v>74</v>
          </cell>
          <cell r="K76">
            <v>0</v>
          </cell>
        </row>
        <row r="77">
          <cell r="A77">
            <v>75</v>
          </cell>
          <cell r="K77">
            <v>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0</v>
          </cell>
        </row>
        <row r="84">
          <cell r="A84">
            <v>82</v>
          </cell>
          <cell r="K84">
            <v>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0</v>
          </cell>
        </row>
        <row r="103">
          <cell r="A103">
            <v>101</v>
          </cell>
          <cell r="K103">
            <v>0</v>
          </cell>
        </row>
        <row r="104">
          <cell r="A104">
            <v>102</v>
          </cell>
          <cell r="K104">
            <v>0</v>
          </cell>
        </row>
        <row r="105">
          <cell r="A105">
            <v>103</v>
          </cell>
          <cell r="K105">
            <v>0</v>
          </cell>
        </row>
        <row r="106">
          <cell r="A106">
            <v>104</v>
          </cell>
          <cell r="K106">
            <v>0</v>
          </cell>
        </row>
        <row r="107">
          <cell r="A107">
            <v>105</v>
          </cell>
          <cell r="K107">
            <v>0</v>
          </cell>
        </row>
        <row r="108">
          <cell r="A108">
            <v>106</v>
          </cell>
          <cell r="K108">
            <v>0</v>
          </cell>
        </row>
        <row r="109">
          <cell r="A109">
            <v>107</v>
          </cell>
          <cell r="K109">
            <v>0</v>
          </cell>
        </row>
        <row r="110">
          <cell r="A110">
            <v>108</v>
          </cell>
          <cell r="K110">
            <v>0</v>
          </cell>
        </row>
        <row r="111">
          <cell r="A111">
            <v>109</v>
          </cell>
          <cell r="K111">
            <v>500000000</v>
          </cell>
        </row>
        <row r="112">
          <cell r="A112">
            <v>110</v>
          </cell>
          <cell r="K112">
            <v>0</v>
          </cell>
        </row>
        <row r="113">
          <cell r="A113">
            <v>111</v>
          </cell>
          <cell r="K113">
            <v>0</v>
          </cell>
        </row>
        <row r="114">
          <cell r="A114">
            <v>112</v>
          </cell>
          <cell r="K114">
            <v>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27000000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50000000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1_ECBC_SCF"/>
    </sheetNames>
    <sheetDataSet>
      <sheetData sheetId="0">
        <row r="3">
          <cell r="A3" t="str">
            <v>0-0.5</v>
          </cell>
          <cell r="B3">
            <v>703</v>
          </cell>
          <cell r="C3">
            <v>118233540.35000002</v>
          </cell>
        </row>
        <row r="4">
          <cell r="A4" t="str">
            <v>0.5-1</v>
          </cell>
          <cell r="B4">
            <v>150</v>
          </cell>
          <cell r="C4">
            <v>104303215.10999997</v>
          </cell>
        </row>
        <row r="5">
          <cell r="A5" t="str">
            <v>1-5</v>
          </cell>
          <cell r="B5">
            <v>222</v>
          </cell>
          <cell r="C5">
            <v>514292377.56000006</v>
          </cell>
        </row>
        <row r="6">
          <cell r="A6" t="str">
            <v>10-50</v>
          </cell>
          <cell r="B6">
            <v>29</v>
          </cell>
          <cell r="C6">
            <v>402808467.36999995</v>
          </cell>
        </row>
        <row r="7">
          <cell r="A7" t="str">
            <v>5-10</v>
          </cell>
          <cell r="B7">
            <v>75</v>
          </cell>
          <cell r="C7">
            <v>531722898.62999988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1_gisement_eligible_SP_SCF_r"/>
    </sheetNames>
    <sheetDataSet>
      <sheetData sheetId="0">
        <row r="2">
          <cell r="AA2">
            <v>132269.75</v>
          </cell>
          <cell r="BG2" t="str">
            <v>308</v>
          </cell>
        </row>
        <row r="3">
          <cell r="AA3">
            <v>4693.92</v>
          </cell>
          <cell r="BG3" t="str">
            <v>308</v>
          </cell>
        </row>
        <row r="4">
          <cell r="AA4">
            <v>25062.59</v>
          </cell>
          <cell r="BG4" t="str">
            <v>308</v>
          </cell>
        </row>
        <row r="5">
          <cell r="AA5">
            <v>29760.98</v>
          </cell>
          <cell r="BG5" t="str">
            <v>308</v>
          </cell>
        </row>
        <row r="6">
          <cell r="AA6">
            <v>13501.36</v>
          </cell>
          <cell r="BG6" t="str">
            <v>313</v>
          </cell>
        </row>
        <row r="7">
          <cell r="AA7">
            <v>191847.39</v>
          </cell>
          <cell r="BG7" t="str">
            <v>313</v>
          </cell>
        </row>
        <row r="8">
          <cell r="AA8">
            <v>24000</v>
          </cell>
          <cell r="BG8" t="str">
            <v>313</v>
          </cell>
        </row>
        <row r="9">
          <cell r="AA9">
            <v>31935.599999999999</v>
          </cell>
          <cell r="BG9" t="str">
            <v>313</v>
          </cell>
        </row>
        <row r="10">
          <cell r="AA10">
            <v>819457.9</v>
          </cell>
          <cell r="BG10" t="str">
            <v>313</v>
          </cell>
        </row>
        <row r="11">
          <cell r="AA11">
            <v>482177.79</v>
          </cell>
          <cell r="BG11" t="str">
            <v>313</v>
          </cell>
        </row>
        <row r="12">
          <cell r="AA12">
            <v>354163.47</v>
          </cell>
          <cell r="BG12" t="str">
            <v>313</v>
          </cell>
        </row>
        <row r="13">
          <cell r="AA13">
            <v>2066666.86</v>
          </cell>
          <cell r="BG13" t="str">
            <v>313</v>
          </cell>
        </row>
        <row r="14">
          <cell r="AA14">
            <v>2870000</v>
          </cell>
          <cell r="BG14" t="str">
            <v>313</v>
          </cell>
        </row>
        <row r="15">
          <cell r="AA15">
            <v>4298649.72</v>
          </cell>
          <cell r="BG15" t="str">
            <v>313</v>
          </cell>
        </row>
        <row r="16">
          <cell r="AA16">
            <v>916666.65</v>
          </cell>
          <cell r="BG16" t="str">
            <v>313</v>
          </cell>
        </row>
        <row r="17">
          <cell r="AA17">
            <v>1475000</v>
          </cell>
          <cell r="BG17" t="str">
            <v>313</v>
          </cell>
        </row>
        <row r="18">
          <cell r="AA18">
            <v>983333.33</v>
          </cell>
          <cell r="BG18" t="str">
            <v>313</v>
          </cell>
        </row>
        <row r="19">
          <cell r="AA19">
            <v>395829.08</v>
          </cell>
          <cell r="BG19" t="str">
            <v>313</v>
          </cell>
        </row>
        <row r="20">
          <cell r="AA20">
            <v>305440.17</v>
          </cell>
          <cell r="BG20" t="str">
            <v>308</v>
          </cell>
        </row>
        <row r="21">
          <cell r="AA21">
            <v>1059878.3400000001</v>
          </cell>
          <cell r="BG21" t="str">
            <v>308</v>
          </cell>
        </row>
        <row r="22">
          <cell r="AA22">
            <v>179870.89</v>
          </cell>
          <cell r="BG22" t="str">
            <v>313</v>
          </cell>
        </row>
        <row r="23">
          <cell r="AA23">
            <v>20129.28</v>
          </cell>
          <cell r="BG23" t="str">
            <v>313</v>
          </cell>
        </row>
        <row r="24">
          <cell r="AA24">
            <v>365555.27</v>
          </cell>
          <cell r="BG24" t="str">
            <v>313</v>
          </cell>
        </row>
        <row r="25">
          <cell r="AA25">
            <v>880362.53</v>
          </cell>
          <cell r="BG25" t="str">
            <v>313</v>
          </cell>
        </row>
        <row r="26">
          <cell r="AA26">
            <v>1387172.92</v>
          </cell>
          <cell r="BG26" t="str">
            <v>313</v>
          </cell>
        </row>
        <row r="27">
          <cell r="AA27">
            <v>962500</v>
          </cell>
          <cell r="BG27" t="str">
            <v>313</v>
          </cell>
        </row>
        <row r="28">
          <cell r="AA28">
            <v>1963744.93</v>
          </cell>
          <cell r="BG28" t="str">
            <v>313</v>
          </cell>
        </row>
        <row r="29">
          <cell r="AA29">
            <v>256531.24</v>
          </cell>
          <cell r="BG29" t="str">
            <v>313</v>
          </cell>
        </row>
        <row r="30">
          <cell r="AA30">
            <v>435602.91</v>
          </cell>
          <cell r="BG30" t="str">
            <v>313</v>
          </cell>
        </row>
        <row r="31">
          <cell r="AA31">
            <v>1445993.26</v>
          </cell>
          <cell r="BG31" t="str">
            <v>313</v>
          </cell>
        </row>
        <row r="32">
          <cell r="AA32">
            <v>1024995.61</v>
          </cell>
          <cell r="BG32" t="str">
            <v>313</v>
          </cell>
        </row>
        <row r="33">
          <cell r="AA33">
            <v>386535.35</v>
          </cell>
          <cell r="BG33" t="str">
            <v>313</v>
          </cell>
        </row>
        <row r="34">
          <cell r="AA34">
            <v>144200.03</v>
          </cell>
          <cell r="BG34" t="str">
            <v>313</v>
          </cell>
        </row>
        <row r="35">
          <cell r="AA35">
            <v>239789.28</v>
          </cell>
          <cell r="BG35" t="str">
            <v>313</v>
          </cell>
        </row>
        <row r="36">
          <cell r="AA36">
            <v>170368.29</v>
          </cell>
          <cell r="BG36" t="str">
            <v>313</v>
          </cell>
        </row>
        <row r="37">
          <cell r="AA37">
            <v>233228.66</v>
          </cell>
          <cell r="BG37" t="str">
            <v>313</v>
          </cell>
        </row>
        <row r="38">
          <cell r="AA38">
            <v>265000</v>
          </cell>
          <cell r="BG38" t="str">
            <v>313</v>
          </cell>
        </row>
        <row r="39">
          <cell r="AA39">
            <v>1189203.3799999999</v>
          </cell>
          <cell r="BG39" t="str">
            <v>313</v>
          </cell>
        </row>
        <row r="40">
          <cell r="AA40">
            <v>866250</v>
          </cell>
          <cell r="BG40" t="str">
            <v>313</v>
          </cell>
        </row>
        <row r="41">
          <cell r="AA41">
            <v>13116.66</v>
          </cell>
          <cell r="BG41" t="str">
            <v>308</v>
          </cell>
        </row>
        <row r="42">
          <cell r="AA42">
            <v>143660.18</v>
          </cell>
          <cell r="BG42" t="str">
            <v>308</v>
          </cell>
        </row>
        <row r="43">
          <cell r="AA43">
            <v>11383.19</v>
          </cell>
          <cell r="BG43" t="str">
            <v>308</v>
          </cell>
        </row>
        <row r="44">
          <cell r="AA44">
            <v>197325.44</v>
          </cell>
          <cell r="BG44" t="str">
            <v>308</v>
          </cell>
        </row>
        <row r="45">
          <cell r="AA45">
            <v>203936.15</v>
          </cell>
          <cell r="BG45" t="str">
            <v>308</v>
          </cell>
        </row>
        <row r="46">
          <cell r="AA46">
            <v>468901.29</v>
          </cell>
          <cell r="BG46" t="str">
            <v>308</v>
          </cell>
        </row>
        <row r="47">
          <cell r="AA47">
            <v>807558.75</v>
          </cell>
          <cell r="BG47" t="str">
            <v>308</v>
          </cell>
        </row>
        <row r="48">
          <cell r="AA48">
            <v>356260.66</v>
          </cell>
          <cell r="BG48" t="str">
            <v>313</v>
          </cell>
        </row>
        <row r="49">
          <cell r="AA49">
            <v>161649.85999999999</v>
          </cell>
          <cell r="BG49" t="str">
            <v>313</v>
          </cell>
        </row>
        <row r="50">
          <cell r="AA50">
            <v>416666.7</v>
          </cell>
          <cell r="BG50" t="str">
            <v>313</v>
          </cell>
        </row>
        <row r="51">
          <cell r="AA51">
            <v>27954.42</v>
          </cell>
          <cell r="BG51" t="str">
            <v>308</v>
          </cell>
        </row>
        <row r="52">
          <cell r="AA52">
            <v>65383.92</v>
          </cell>
          <cell r="BG52" t="str">
            <v>308</v>
          </cell>
        </row>
        <row r="53">
          <cell r="AA53">
            <v>96801.24</v>
          </cell>
          <cell r="BG53" t="str">
            <v>308</v>
          </cell>
        </row>
        <row r="54">
          <cell r="AA54">
            <v>90194.48</v>
          </cell>
          <cell r="BG54" t="str">
            <v>308</v>
          </cell>
        </row>
        <row r="55">
          <cell r="AA55">
            <v>27500</v>
          </cell>
          <cell r="BG55" t="str">
            <v>308</v>
          </cell>
        </row>
        <row r="56">
          <cell r="AA56">
            <v>80141.070000000007</v>
          </cell>
          <cell r="BG56" t="str">
            <v>308</v>
          </cell>
        </row>
        <row r="57">
          <cell r="AA57">
            <v>28501.37</v>
          </cell>
          <cell r="BG57" t="str">
            <v>308</v>
          </cell>
        </row>
        <row r="58">
          <cell r="AA58">
            <v>46778.31</v>
          </cell>
          <cell r="BG58" t="str">
            <v>308</v>
          </cell>
        </row>
        <row r="59">
          <cell r="AA59">
            <v>21267.27</v>
          </cell>
          <cell r="BG59" t="str">
            <v>308</v>
          </cell>
        </row>
        <row r="60">
          <cell r="AA60">
            <v>362500</v>
          </cell>
          <cell r="BG60" t="str">
            <v>313</v>
          </cell>
        </row>
        <row r="61">
          <cell r="AA61">
            <v>229166.68</v>
          </cell>
          <cell r="BG61" t="str">
            <v>313</v>
          </cell>
        </row>
        <row r="62">
          <cell r="AA62">
            <v>298958.31</v>
          </cell>
          <cell r="BG62" t="str">
            <v>313</v>
          </cell>
        </row>
        <row r="63">
          <cell r="AA63">
            <v>1368750</v>
          </cell>
          <cell r="BG63" t="str">
            <v>313</v>
          </cell>
        </row>
        <row r="64">
          <cell r="AA64">
            <v>70473.72</v>
          </cell>
          <cell r="BG64" t="str">
            <v>313</v>
          </cell>
        </row>
        <row r="65">
          <cell r="AA65">
            <v>44212.56</v>
          </cell>
          <cell r="BG65" t="str">
            <v>313</v>
          </cell>
        </row>
        <row r="66">
          <cell r="AA66">
            <v>50000</v>
          </cell>
          <cell r="BG66" t="str">
            <v>313</v>
          </cell>
        </row>
        <row r="67">
          <cell r="AA67">
            <v>133333.4</v>
          </cell>
          <cell r="BG67" t="str">
            <v>313</v>
          </cell>
        </row>
        <row r="68">
          <cell r="AA68">
            <v>410625</v>
          </cell>
          <cell r="BG68" t="str">
            <v>313</v>
          </cell>
        </row>
        <row r="69">
          <cell r="AA69">
            <v>470896.97</v>
          </cell>
          <cell r="BG69" t="str">
            <v>313</v>
          </cell>
        </row>
        <row r="70">
          <cell r="AA70">
            <v>140000</v>
          </cell>
          <cell r="BG70" t="str">
            <v>313</v>
          </cell>
        </row>
        <row r="71">
          <cell r="AA71">
            <v>595000</v>
          </cell>
          <cell r="BG71" t="str">
            <v>313</v>
          </cell>
        </row>
        <row r="72">
          <cell r="AA72">
            <v>158944.26</v>
          </cell>
          <cell r="BG72" t="str">
            <v>308</v>
          </cell>
        </row>
        <row r="73">
          <cell r="AA73">
            <v>222078.23</v>
          </cell>
          <cell r="BG73" t="str">
            <v>308</v>
          </cell>
        </row>
        <row r="74">
          <cell r="AA74">
            <v>200211.04</v>
          </cell>
          <cell r="BG74" t="str">
            <v>313</v>
          </cell>
        </row>
        <row r="75">
          <cell r="AA75">
            <v>120469.87</v>
          </cell>
          <cell r="BG75" t="str">
            <v>313</v>
          </cell>
        </row>
        <row r="76">
          <cell r="AA76">
            <v>265827.49</v>
          </cell>
          <cell r="BG76" t="str">
            <v>313</v>
          </cell>
        </row>
        <row r="77">
          <cell r="AA77">
            <v>31531.4</v>
          </cell>
          <cell r="BG77" t="str">
            <v>313</v>
          </cell>
        </row>
        <row r="78">
          <cell r="AA78">
            <v>262500</v>
          </cell>
          <cell r="BG78" t="str">
            <v>313</v>
          </cell>
        </row>
        <row r="79">
          <cell r="AA79">
            <v>948750</v>
          </cell>
          <cell r="BG79" t="str">
            <v>313</v>
          </cell>
        </row>
        <row r="80">
          <cell r="AA80">
            <v>972508.46</v>
          </cell>
          <cell r="BG80" t="str">
            <v>313</v>
          </cell>
        </row>
        <row r="81">
          <cell r="AA81">
            <v>193693.29</v>
          </cell>
          <cell r="BG81" t="str">
            <v>313</v>
          </cell>
        </row>
        <row r="82">
          <cell r="AA82">
            <v>250866.62</v>
          </cell>
          <cell r="BG82" t="str">
            <v>313</v>
          </cell>
        </row>
        <row r="83">
          <cell r="AA83">
            <v>152405.16</v>
          </cell>
          <cell r="BG83" t="str">
            <v>313</v>
          </cell>
        </row>
        <row r="84">
          <cell r="AA84">
            <v>285175.36</v>
          </cell>
          <cell r="BG84" t="str">
            <v>313</v>
          </cell>
        </row>
        <row r="85">
          <cell r="AA85">
            <v>8741.14</v>
          </cell>
          <cell r="BG85" t="str">
            <v>308</v>
          </cell>
        </row>
        <row r="86">
          <cell r="AA86">
            <v>572896.43999999994</v>
          </cell>
          <cell r="BG86" t="str">
            <v>308</v>
          </cell>
        </row>
        <row r="87">
          <cell r="AA87">
            <v>233333.44</v>
          </cell>
          <cell r="BG87" t="str">
            <v>313</v>
          </cell>
        </row>
        <row r="88">
          <cell r="AA88">
            <v>567515.87</v>
          </cell>
          <cell r="BG88" t="str">
            <v>313</v>
          </cell>
        </row>
        <row r="89">
          <cell r="AA89">
            <v>619786.06999999995</v>
          </cell>
          <cell r="BG89" t="str">
            <v>313</v>
          </cell>
        </row>
        <row r="90">
          <cell r="AA90">
            <v>547882.53</v>
          </cell>
          <cell r="BG90" t="str">
            <v>308</v>
          </cell>
        </row>
        <row r="91">
          <cell r="AA91">
            <v>187460.34</v>
          </cell>
          <cell r="BG91" t="str">
            <v>313</v>
          </cell>
        </row>
        <row r="92">
          <cell r="AA92">
            <v>143485.03</v>
          </cell>
          <cell r="BG92" t="str">
            <v>308</v>
          </cell>
        </row>
        <row r="93">
          <cell r="AA93">
            <v>166666.79999999999</v>
          </cell>
          <cell r="BG93" t="str">
            <v>313</v>
          </cell>
        </row>
        <row r="94">
          <cell r="AA94">
            <v>163541.18</v>
          </cell>
          <cell r="BG94" t="str">
            <v>313</v>
          </cell>
        </row>
        <row r="95">
          <cell r="AA95">
            <v>339467.35</v>
          </cell>
          <cell r="BG95" t="str">
            <v>313</v>
          </cell>
        </row>
        <row r="96">
          <cell r="AA96">
            <v>50000</v>
          </cell>
          <cell r="BG96" t="str">
            <v>313</v>
          </cell>
        </row>
        <row r="97">
          <cell r="AA97">
            <v>2298.13</v>
          </cell>
          <cell r="BG97" t="str">
            <v>313</v>
          </cell>
        </row>
        <row r="98">
          <cell r="AA98">
            <v>1750000</v>
          </cell>
          <cell r="BG98" t="str">
            <v>313</v>
          </cell>
        </row>
        <row r="99">
          <cell r="AA99">
            <v>2343750</v>
          </cell>
          <cell r="BG99" t="str">
            <v>313</v>
          </cell>
        </row>
        <row r="100">
          <cell r="AA100">
            <v>933333.44</v>
          </cell>
          <cell r="BG100" t="str">
            <v>313</v>
          </cell>
        </row>
        <row r="101">
          <cell r="AA101">
            <v>798374.31</v>
          </cell>
          <cell r="BG101" t="str">
            <v>313</v>
          </cell>
        </row>
        <row r="102">
          <cell r="AA102">
            <v>1493333.32</v>
          </cell>
          <cell r="BG102" t="str">
            <v>313</v>
          </cell>
        </row>
        <row r="103">
          <cell r="AA103">
            <v>1393639.11</v>
          </cell>
          <cell r="BG103" t="str">
            <v>313</v>
          </cell>
        </row>
        <row r="104">
          <cell r="AA104">
            <v>283353.71000000002</v>
          </cell>
          <cell r="BG104" t="str">
            <v>313</v>
          </cell>
        </row>
        <row r="105">
          <cell r="AA105">
            <v>291660.17</v>
          </cell>
          <cell r="BG105" t="str">
            <v>313</v>
          </cell>
        </row>
        <row r="106">
          <cell r="AA106">
            <v>1000000</v>
          </cell>
          <cell r="BG106" t="str">
            <v>313</v>
          </cell>
        </row>
        <row r="107">
          <cell r="AA107">
            <v>43030.27</v>
          </cell>
          <cell r="BG107" t="str">
            <v>308</v>
          </cell>
        </row>
        <row r="108">
          <cell r="AA108">
            <v>22146.05</v>
          </cell>
          <cell r="BG108" t="str">
            <v>308</v>
          </cell>
        </row>
        <row r="109">
          <cell r="AA109">
            <v>126819.48</v>
          </cell>
          <cell r="BG109" t="str">
            <v>313</v>
          </cell>
        </row>
        <row r="110">
          <cell r="AA110">
            <v>135060.66</v>
          </cell>
          <cell r="BG110" t="str">
            <v>313</v>
          </cell>
        </row>
        <row r="111">
          <cell r="AA111">
            <v>6615.25</v>
          </cell>
          <cell r="BG111" t="str">
            <v>308</v>
          </cell>
        </row>
        <row r="112">
          <cell r="AA112">
            <v>58354.1</v>
          </cell>
          <cell r="BG112" t="str">
            <v>313</v>
          </cell>
        </row>
        <row r="113">
          <cell r="AA113">
            <v>105387.81</v>
          </cell>
          <cell r="BG113" t="str">
            <v>313</v>
          </cell>
        </row>
        <row r="114">
          <cell r="AA114">
            <v>885329.34</v>
          </cell>
          <cell r="BG114" t="str">
            <v>313</v>
          </cell>
        </row>
        <row r="115">
          <cell r="AA115">
            <v>7000</v>
          </cell>
          <cell r="BG115" t="str">
            <v>313</v>
          </cell>
        </row>
        <row r="116">
          <cell r="AA116">
            <v>148750</v>
          </cell>
          <cell r="BG116" t="str">
            <v>313</v>
          </cell>
        </row>
        <row r="117">
          <cell r="AA117">
            <v>57665.86</v>
          </cell>
          <cell r="BG117" t="str">
            <v>313</v>
          </cell>
        </row>
        <row r="118">
          <cell r="AA118">
            <v>26916.21</v>
          </cell>
          <cell r="BG118" t="str">
            <v>308</v>
          </cell>
        </row>
        <row r="119">
          <cell r="AA119">
            <v>65983.929999999993</v>
          </cell>
          <cell r="BG119" t="str">
            <v>313</v>
          </cell>
        </row>
        <row r="120">
          <cell r="AA120">
            <v>196258.7</v>
          </cell>
          <cell r="BG120" t="str">
            <v>306</v>
          </cell>
        </row>
        <row r="121">
          <cell r="AA121">
            <v>40176.65</v>
          </cell>
          <cell r="BG121" t="str">
            <v>308</v>
          </cell>
        </row>
        <row r="122">
          <cell r="AA122">
            <v>67078.62</v>
          </cell>
          <cell r="BG122" t="str">
            <v>313</v>
          </cell>
        </row>
        <row r="123">
          <cell r="AA123">
            <v>66340.55</v>
          </cell>
          <cell r="BG123" t="str">
            <v>313</v>
          </cell>
        </row>
        <row r="124">
          <cell r="AA124">
            <v>133518.70000000001</v>
          </cell>
          <cell r="BG124" t="str">
            <v>313</v>
          </cell>
        </row>
        <row r="125">
          <cell r="AA125">
            <v>169112.12</v>
          </cell>
          <cell r="BG125" t="str">
            <v>313</v>
          </cell>
        </row>
        <row r="126">
          <cell r="AA126">
            <v>3316444.48</v>
          </cell>
          <cell r="BG126" t="str">
            <v>306</v>
          </cell>
        </row>
        <row r="127">
          <cell r="AA127">
            <v>700788</v>
          </cell>
          <cell r="BG127" t="str">
            <v>306</v>
          </cell>
        </row>
        <row r="128">
          <cell r="AA128">
            <v>37562.61</v>
          </cell>
          <cell r="BG128" t="str">
            <v>308</v>
          </cell>
        </row>
        <row r="129">
          <cell r="AA129">
            <v>16316.82</v>
          </cell>
          <cell r="BG129" t="str">
            <v>308</v>
          </cell>
        </row>
        <row r="130">
          <cell r="AA130">
            <v>254765.4</v>
          </cell>
          <cell r="BG130" t="str">
            <v>313</v>
          </cell>
        </row>
        <row r="131">
          <cell r="AA131">
            <v>49000</v>
          </cell>
          <cell r="BG131" t="str">
            <v>313</v>
          </cell>
        </row>
        <row r="132">
          <cell r="AA132">
            <v>491958.07</v>
          </cell>
          <cell r="BG132" t="str">
            <v>313</v>
          </cell>
        </row>
        <row r="133">
          <cell r="AA133">
            <v>123180.65</v>
          </cell>
          <cell r="BG133" t="str">
            <v>308</v>
          </cell>
        </row>
        <row r="134">
          <cell r="AA134">
            <v>200000.12</v>
          </cell>
          <cell r="BG134" t="str">
            <v>313</v>
          </cell>
        </row>
        <row r="135">
          <cell r="AA135">
            <v>356117.76000000001</v>
          </cell>
          <cell r="BG135" t="str">
            <v>313</v>
          </cell>
        </row>
        <row r="136">
          <cell r="AA136">
            <v>704917.98</v>
          </cell>
          <cell r="BG136" t="str">
            <v>313</v>
          </cell>
        </row>
        <row r="137">
          <cell r="AA137">
            <v>300000.28000000003</v>
          </cell>
          <cell r="BG137" t="str">
            <v>313</v>
          </cell>
        </row>
        <row r="138">
          <cell r="AA138">
            <v>316666.94</v>
          </cell>
          <cell r="BG138" t="str">
            <v>313</v>
          </cell>
        </row>
        <row r="139">
          <cell r="AA139">
            <v>230416.9</v>
          </cell>
          <cell r="BG139" t="str">
            <v>313</v>
          </cell>
        </row>
        <row r="140">
          <cell r="AA140">
            <v>336842</v>
          </cell>
          <cell r="BG140" t="str">
            <v>313</v>
          </cell>
        </row>
        <row r="141">
          <cell r="AA141">
            <v>544163.66</v>
          </cell>
          <cell r="BG141" t="str">
            <v>313</v>
          </cell>
        </row>
        <row r="142">
          <cell r="AA142">
            <v>18636.48</v>
          </cell>
          <cell r="BG142" t="str">
            <v>313</v>
          </cell>
        </row>
        <row r="143">
          <cell r="AA143">
            <v>396340.96</v>
          </cell>
          <cell r="BG143" t="str">
            <v>313</v>
          </cell>
        </row>
        <row r="144">
          <cell r="AA144">
            <v>48985.33</v>
          </cell>
          <cell r="BG144" t="str">
            <v>308</v>
          </cell>
        </row>
        <row r="145">
          <cell r="AA145">
            <v>250805.07</v>
          </cell>
          <cell r="BG145" t="str">
            <v>313</v>
          </cell>
        </row>
        <row r="146">
          <cell r="AA146">
            <v>56772.54</v>
          </cell>
          <cell r="BG146" t="str">
            <v>313</v>
          </cell>
        </row>
        <row r="147">
          <cell r="AA147">
            <v>118516.3</v>
          </cell>
          <cell r="BG147" t="str">
            <v>308</v>
          </cell>
        </row>
        <row r="148">
          <cell r="AA148">
            <v>187778.9</v>
          </cell>
          <cell r="BG148" t="str">
            <v>313</v>
          </cell>
        </row>
        <row r="149">
          <cell r="AA149">
            <v>232640.43</v>
          </cell>
          <cell r="BG149" t="str">
            <v>313</v>
          </cell>
        </row>
        <row r="150">
          <cell r="AA150">
            <v>1951829.33</v>
          </cell>
          <cell r="BG150" t="str">
            <v>313</v>
          </cell>
        </row>
        <row r="151">
          <cell r="AA151">
            <v>275644.76</v>
          </cell>
          <cell r="BG151" t="str">
            <v>313</v>
          </cell>
        </row>
        <row r="152">
          <cell r="AA152">
            <v>23595.69</v>
          </cell>
          <cell r="BG152" t="str">
            <v>313</v>
          </cell>
        </row>
        <row r="153">
          <cell r="AA153">
            <v>32102.15</v>
          </cell>
          <cell r="BG153" t="str">
            <v>313</v>
          </cell>
        </row>
        <row r="154">
          <cell r="AA154">
            <v>209121.23</v>
          </cell>
          <cell r="BG154" t="str">
            <v>313</v>
          </cell>
        </row>
        <row r="155">
          <cell r="AA155">
            <v>214256.47</v>
          </cell>
          <cell r="BG155" t="str">
            <v>313</v>
          </cell>
        </row>
        <row r="156">
          <cell r="AA156">
            <v>194806.14</v>
          </cell>
          <cell r="BG156" t="str">
            <v>313</v>
          </cell>
        </row>
        <row r="157">
          <cell r="AA157">
            <v>439395.11</v>
          </cell>
          <cell r="BG157" t="str">
            <v>313</v>
          </cell>
        </row>
        <row r="158">
          <cell r="AA158">
            <v>337361.5</v>
          </cell>
          <cell r="BG158" t="str">
            <v>313</v>
          </cell>
        </row>
        <row r="159">
          <cell r="AA159">
            <v>373999.77</v>
          </cell>
          <cell r="BG159" t="str">
            <v>313</v>
          </cell>
        </row>
        <row r="160">
          <cell r="AA160">
            <v>280588.23</v>
          </cell>
          <cell r="BG160" t="str">
            <v>313</v>
          </cell>
        </row>
        <row r="161">
          <cell r="AA161">
            <v>1715755.28</v>
          </cell>
          <cell r="BG161" t="str">
            <v>313</v>
          </cell>
        </row>
        <row r="162">
          <cell r="AA162">
            <v>208000</v>
          </cell>
          <cell r="BG162" t="str">
            <v>313</v>
          </cell>
        </row>
        <row r="163">
          <cell r="AA163">
            <v>115389.02</v>
          </cell>
          <cell r="BG163" t="str">
            <v>313</v>
          </cell>
        </row>
        <row r="164">
          <cell r="AA164">
            <v>47617.41</v>
          </cell>
          <cell r="BG164" t="str">
            <v>313</v>
          </cell>
        </row>
        <row r="165">
          <cell r="AA165">
            <v>151666.85999999999</v>
          </cell>
          <cell r="BG165" t="str">
            <v>313</v>
          </cell>
        </row>
        <row r="166">
          <cell r="AA166">
            <v>63398.14</v>
          </cell>
          <cell r="BG166" t="str">
            <v>308</v>
          </cell>
        </row>
        <row r="167">
          <cell r="AA167">
            <v>40001.39</v>
          </cell>
          <cell r="BG167" t="str">
            <v>308</v>
          </cell>
        </row>
        <row r="168">
          <cell r="AA168">
            <v>65415.64</v>
          </cell>
          <cell r="BG168" t="str">
            <v>308</v>
          </cell>
        </row>
        <row r="169">
          <cell r="AA169">
            <v>307349.94</v>
          </cell>
          <cell r="BG169" t="str">
            <v>313</v>
          </cell>
        </row>
        <row r="170">
          <cell r="AA170">
            <v>251954.35</v>
          </cell>
          <cell r="BG170" t="str">
            <v>313</v>
          </cell>
        </row>
        <row r="171">
          <cell r="AA171">
            <v>7319</v>
          </cell>
          <cell r="BG171" t="str">
            <v>308</v>
          </cell>
        </row>
        <row r="172">
          <cell r="AA172">
            <v>81585.27</v>
          </cell>
          <cell r="BG172" t="str">
            <v>308</v>
          </cell>
        </row>
        <row r="173">
          <cell r="AA173">
            <v>18702.88</v>
          </cell>
          <cell r="BG173" t="str">
            <v>308</v>
          </cell>
        </row>
        <row r="174">
          <cell r="AA174">
            <v>598066.62</v>
          </cell>
          <cell r="BG174" t="str">
            <v>308</v>
          </cell>
        </row>
        <row r="175">
          <cell r="AA175">
            <v>657029.30000000005</v>
          </cell>
          <cell r="BG175" t="str">
            <v>308</v>
          </cell>
        </row>
        <row r="176">
          <cell r="AA176">
            <v>1927709.67</v>
          </cell>
          <cell r="BG176" t="str">
            <v>313</v>
          </cell>
        </row>
        <row r="177">
          <cell r="AA177">
            <v>279818.28000000003</v>
          </cell>
          <cell r="BG177" t="str">
            <v>313</v>
          </cell>
        </row>
        <row r="178">
          <cell r="AA178">
            <v>480277.79</v>
          </cell>
          <cell r="BG178" t="str">
            <v>313</v>
          </cell>
        </row>
        <row r="179">
          <cell r="AA179">
            <v>1000133.15</v>
          </cell>
          <cell r="BG179" t="str">
            <v>313</v>
          </cell>
        </row>
        <row r="180">
          <cell r="AA180">
            <v>3170.4</v>
          </cell>
          <cell r="BG180" t="str">
            <v>308</v>
          </cell>
        </row>
        <row r="181">
          <cell r="AA181">
            <v>26774.25</v>
          </cell>
          <cell r="BG181" t="str">
            <v>308</v>
          </cell>
        </row>
        <row r="182">
          <cell r="AA182">
            <v>208333.45</v>
          </cell>
          <cell r="BG182" t="str">
            <v>313</v>
          </cell>
        </row>
        <row r="183">
          <cell r="AA183">
            <v>200000</v>
          </cell>
          <cell r="BG183" t="str">
            <v>313</v>
          </cell>
        </row>
        <row r="184">
          <cell r="AA184">
            <v>105555.68</v>
          </cell>
          <cell r="BG184" t="str">
            <v>313</v>
          </cell>
        </row>
        <row r="185">
          <cell r="AA185">
            <v>280000</v>
          </cell>
          <cell r="BG185" t="str">
            <v>313</v>
          </cell>
        </row>
        <row r="186">
          <cell r="AA186">
            <v>216666.78</v>
          </cell>
          <cell r="BG186" t="str">
            <v>313</v>
          </cell>
        </row>
        <row r="187">
          <cell r="AA187">
            <v>110413.17</v>
          </cell>
          <cell r="BG187" t="str">
            <v>313</v>
          </cell>
        </row>
        <row r="188">
          <cell r="AA188">
            <v>2148153.96</v>
          </cell>
          <cell r="BG188" t="str">
            <v>313</v>
          </cell>
        </row>
        <row r="189">
          <cell r="AA189">
            <v>19176.64</v>
          </cell>
          <cell r="BG189" t="str">
            <v>313</v>
          </cell>
        </row>
        <row r="190">
          <cell r="AA190">
            <v>6000</v>
          </cell>
          <cell r="BG190" t="str">
            <v>313</v>
          </cell>
        </row>
        <row r="191">
          <cell r="AA191">
            <v>45000.22</v>
          </cell>
          <cell r="BG191" t="str">
            <v>313</v>
          </cell>
        </row>
        <row r="192">
          <cell r="AA192">
            <v>10000</v>
          </cell>
          <cell r="BG192" t="str">
            <v>313</v>
          </cell>
        </row>
        <row r="193">
          <cell r="AA193">
            <v>200000</v>
          </cell>
          <cell r="BG193" t="str">
            <v>313</v>
          </cell>
        </row>
        <row r="194">
          <cell r="AA194">
            <v>319999.96000000002</v>
          </cell>
          <cell r="BG194" t="str">
            <v>313</v>
          </cell>
        </row>
        <row r="195">
          <cell r="AA195">
            <v>222511.06</v>
          </cell>
          <cell r="BG195" t="str">
            <v>313</v>
          </cell>
        </row>
        <row r="196">
          <cell r="AA196">
            <v>138870.31</v>
          </cell>
          <cell r="BG196" t="str">
            <v>313</v>
          </cell>
        </row>
        <row r="197">
          <cell r="AA197">
            <v>43333.9</v>
          </cell>
          <cell r="BG197" t="str">
            <v>313</v>
          </cell>
        </row>
        <row r="198">
          <cell r="AA198">
            <v>1013609.22</v>
          </cell>
          <cell r="BG198" t="str">
            <v>306</v>
          </cell>
        </row>
        <row r="199">
          <cell r="AA199">
            <v>57790.94</v>
          </cell>
          <cell r="BG199" t="str">
            <v>313</v>
          </cell>
        </row>
        <row r="200">
          <cell r="AA200">
            <v>1010770.77</v>
          </cell>
          <cell r="BG200" t="str">
            <v>308</v>
          </cell>
        </row>
        <row r="201">
          <cell r="AA201">
            <v>255673.86</v>
          </cell>
          <cell r="BG201" t="str">
            <v>308</v>
          </cell>
        </row>
        <row r="202">
          <cell r="AA202">
            <v>97835.63</v>
          </cell>
          <cell r="BG202" t="str">
            <v>313</v>
          </cell>
        </row>
        <row r="203">
          <cell r="AA203">
            <v>232962.79</v>
          </cell>
          <cell r="BG203" t="str">
            <v>308</v>
          </cell>
        </row>
        <row r="204">
          <cell r="AA204">
            <v>242483.41</v>
          </cell>
          <cell r="BG204" t="str">
            <v>308</v>
          </cell>
        </row>
        <row r="205">
          <cell r="AA205">
            <v>33111.96</v>
          </cell>
          <cell r="BG205" t="str">
            <v>313</v>
          </cell>
        </row>
        <row r="206">
          <cell r="AA206">
            <v>18000</v>
          </cell>
          <cell r="BG206" t="str">
            <v>313</v>
          </cell>
        </row>
        <row r="207">
          <cell r="AA207">
            <v>54966.080000000002</v>
          </cell>
          <cell r="BG207" t="str">
            <v>313</v>
          </cell>
        </row>
        <row r="208">
          <cell r="AA208">
            <v>278546.36</v>
          </cell>
          <cell r="BG208" t="str">
            <v>313</v>
          </cell>
        </row>
        <row r="209">
          <cell r="AA209">
            <v>475693.79</v>
          </cell>
          <cell r="BG209" t="str">
            <v>313</v>
          </cell>
        </row>
        <row r="210">
          <cell r="AA210">
            <v>182369.83</v>
          </cell>
          <cell r="BG210" t="str">
            <v>313</v>
          </cell>
        </row>
        <row r="211">
          <cell r="AA211">
            <v>639438.31000000006</v>
          </cell>
          <cell r="BG211" t="str">
            <v>313</v>
          </cell>
        </row>
        <row r="212">
          <cell r="AA212">
            <v>494195.32</v>
          </cell>
          <cell r="BG212" t="str">
            <v>313</v>
          </cell>
        </row>
        <row r="213">
          <cell r="AA213">
            <v>79063.72</v>
          </cell>
          <cell r="BG213" t="str">
            <v>313</v>
          </cell>
        </row>
        <row r="214">
          <cell r="AA214">
            <v>34113.06</v>
          </cell>
          <cell r="BG214" t="str">
            <v>313</v>
          </cell>
        </row>
        <row r="215">
          <cell r="AA215">
            <v>626666.71</v>
          </cell>
          <cell r="BG215" t="str">
            <v>313</v>
          </cell>
        </row>
        <row r="216">
          <cell r="AA216">
            <v>783333.29</v>
          </cell>
          <cell r="BG216" t="str">
            <v>313</v>
          </cell>
        </row>
        <row r="217">
          <cell r="AA217">
            <v>329104.99</v>
          </cell>
          <cell r="BG217" t="str">
            <v>313</v>
          </cell>
        </row>
        <row r="218">
          <cell r="AA218">
            <v>90583.13</v>
          </cell>
          <cell r="BG218" t="str">
            <v>313</v>
          </cell>
        </row>
        <row r="219">
          <cell r="AA219">
            <v>60000</v>
          </cell>
          <cell r="BG219" t="str">
            <v>313</v>
          </cell>
        </row>
        <row r="220">
          <cell r="AA220">
            <v>134682.69</v>
          </cell>
          <cell r="BG220" t="str">
            <v>313</v>
          </cell>
        </row>
        <row r="221">
          <cell r="AA221">
            <v>19125.2</v>
          </cell>
          <cell r="BG221" t="str">
            <v>313</v>
          </cell>
        </row>
        <row r="222">
          <cell r="AA222">
            <v>377725</v>
          </cell>
          <cell r="BG222" t="str">
            <v>313</v>
          </cell>
        </row>
        <row r="223">
          <cell r="AA223">
            <v>96969.61</v>
          </cell>
          <cell r="BG223" t="str">
            <v>308</v>
          </cell>
        </row>
        <row r="224">
          <cell r="AA224">
            <v>219732.52</v>
          </cell>
          <cell r="BG224" t="str">
            <v>313</v>
          </cell>
        </row>
        <row r="225">
          <cell r="AA225">
            <v>35595.57</v>
          </cell>
          <cell r="BG225" t="str">
            <v>313</v>
          </cell>
        </row>
        <row r="226">
          <cell r="AA226">
            <v>53374.98</v>
          </cell>
          <cell r="BG226" t="str">
            <v>313</v>
          </cell>
        </row>
        <row r="227">
          <cell r="AA227">
            <v>26178.62</v>
          </cell>
          <cell r="BG227" t="str">
            <v>313</v>
          </cell>
        </row>
        <row r="228">
          <cell r="AA228">
            <v>50456.77</v>
          </cell>
          <cell r="BG228" t="str">
            <v>313</v>
          </cell>
        </row>
        <row r="229">
          <cell r="AA229">
            <v>27763.46</v>
          </cell>
          <cell r="BG229" t="str">
            <v>308</v>
          </cell>
        </row>
        <row r="230">
          <cell r="AA230">
            <v>44765.42</v>
          </cell>
          <cell r="BG230" t="str">
            <v>308</v>
          </cell>
        </row>
        <row r="231">
          <cell r="AA231">
            <v>514755.28</v>
          </cell>
          <cell r="BG231" t="str">
            <v>313</v>
          </cell>
        </row>
        <row r="232">
          <cell r="AA232">
            <v>570000</v>
          </cell>
          <cell r="BG232" t="str">
            <v>313</v>
          </cell>
        </row>
        <row r="233">
          <cell r="AA233">
            <v>1585696.32</v>
          </cell>
          <cell r="BG233" t="str">
            <v>306</v>
          </cell>
        </row>
        <row r="234">
          <cell r="AA234">
            <v>237042.21</v>
          </cell>
          <cell r="BG234" t="str">
            <v>313</v>
          </cell>
        </row>
        <row r="235">
          <cell r="AA235">
            <v>348019.43</v>
          </cell>
          <cell r="BG235" t="str">
            <v>313</v>
          </cell>
        </row>
        <row r="236">
          <cell r="AA236">
            <v>475000</v>
          </cell>
          <cell r="BG236" t="str">
            <v>313</v>
          </cell>
        </row>
        <row r="237">
          <cell r="AA237">
            <v>131250</v>
          </cell>
          <cell r="BG237" t="str">
            <v>313</v>
          </cell>
        </row>
        <row r="238">
          <cell r="AA238">
            <v>265833.53999999998</v>
          </cell>
          <cell r="BG238" t="str">
            <v>313</v>
          </cell>
        </row>
        <row r="239">
          <cell r="AA239">
            <v>815837.24</v>
          </cell>
          <cell r="BG239" t="str">
            <v>313</v>
          </cell>
        </row>
        <row r="240">
          <cell r="AA240">
            <v>3197191.78</v>
          </cell>
          <cell r="BG240" t="str">
            <v>313</v>
          </cell>
        </row>
        <row r="241">
          <cell r="AA241">
            <v>57992.44</v>
          </cell>
          <cell r="BG241" t="str">
            <v>313</v>
          </cell>
        </row>
        <row r="242">
          <cell r="AA242">
            <v>273475.18</v>
          </cell>
          <cell r="BG242" t="str">
            <v>313</v>
          </cell>
        </row>
        <row r="243">
          <cell r="AA243">
            <v>143419.35999999999</v>
          </cell>
          <cell r="BG243" t="str">
            <v>313</v>
          </cell>
        </row>
        <row r="244">
          <cell r="AA244">
            <v>545818.22</v>
          </cell>
          <cell r="BG244" t="str">
            <v>313</v>
          </cell>
        </row>
        <row r="245">
          <cell r="AA245">
            <v>287498.7</v>
          </cell>
          <cell r="BG245" t="str">
            <v>313</v>
          </cell>
        </row>
        <row r="246">
          <cell r="AA246">
            <v>80000</v>
          </cell>
          <cell r="BG246" t="str">
            <v>313</v>
          </cell>
        </row>
        <row r="247">
          <cell r="AA247">
            <v>433437.01</v>
          </cell>
          <cell r="BG247" t="str">
            <v>308</v>
          </cell>
        </row>
        <row r="248">
          <cell r="AA248">
            <v>420281.41</v>
          </cell>
          <cell r="BG248" t="str">
            <v>308</v>
          </cell>
        </row>
        <row r="249">
          <cell r="AA249">
            <v>456750.22</v>
          </cell>
          <cell r="BG249" t="str">
            <v>313</v>
          </cell>
        </row>
        <row r="250">
          <cell r="AA250">
            <v>344255.33</v>
          </cell>
          <cell r="BG250" t="str">
            <v>313</v>
          </cell>
        </row>
        <row r="251">
          <cell r="AA251">
            <v>140000</v>
          </cell>
          <cell r="BG251" t="str">
            <v>313</v>
          </cell>
        </row>
        <row r="252">
          <cell r="AA252">
            <v>97009.51</v>
          </cell>
          <cell r="BG252" t="str">
            <v>313</v>
          </cell>
        </row>
        <row r="253">
          <cell r="AA253">
            <v>30164.31</v>
          </cell>
          <cell r="BG253" t="str">
            <v>313</v>
          </cell>
        </row>
        <row r="254">
          <cell r="AA254">
            <v>751724.23</v>
          </cell>
          <cell r="BG254" t="str">
            <v>313</v>
          </cell>
        </row>
        <row r="255">
          <cell r="AA255">
            <v>49979</v>
          </cell>
          <cell r="BG255" t="str">
            <v>313</v>
          </cell>
        </row>
        <row r="256">
          <cell r="AA256">
            <v>207197.63</v>
          </cell>
          <cell r="BG256" t="str">
            <v>308</v>
          </cell>
        </row>
        <row r="257">
          <cell r="AA257">
            <v>163571.1</v>
          </cell>
          <cell r="BG257" t="str">
            <v>308</v>
          </cell>
        </row>
        <row r="258">
          <cell r="AA258">
            <v>501929.51</v>
          </cell>
          <cell r="BG258" t="str">
            <v>308</v>
          </cell>
        </row>
        <row r="259">
          <cell r="AA259">
            <v>50791.74</v>
          </cell>
          <cell r="BG259" t="str">
            <v>313</v>
          </cell>
        </row>
        <row r="260">
          <cell r="AA260">
            <v>13360.62</v>
          </cell>
          <cell r="BG260" t="str">
            <v>308</v>
          </cell>
        </row>
        <row r="261">
          <cell r="AA261">
            <v>264681</v>
          </cell>
          <cell r="BG261" t="str">
            <v>313</v>
          </cell>
        </row>
        <row r="262">
          <cell r="AA262">
            <v>812648.25</v>
          </cell>
          <cell r="BG262" t="str">
            <v>313</v>
          </cell>
        </row>
        <row r="263">
          <cell r="AA263">
            <v>250705</v>
          </cell>
          <cell r="BG263" t="str">
            <v>313</v>
          </cell>
        </row>
        <row r="264">
          <cell r="AA264">
            <v>522500</v>
          </cell>
          <cell r="BG264" t="str">
            <v>313</v>
          </cell>
        </row>
        <row r="265">
          <cell r="AA265">
            <v>75753.98</v>
          </cell>
          <cell r="BG265" t="str">
            <v>313</v>
          </cell>
        </row>
        <row r="266">
          <cell r="AA266">
            <v>1450000</v>
          </cell>
          <cell r="BG266" t="str">
            <v>313</v>
          </cell>
        </row>
        <row r="267">
          <cell r="AA267">
            <v>353075</v>
          </cell>
          <cell r="BG267" t="str">
            <v>313</v>
          </cell>
        </row>
        <row r="268">
          <cell r="AA268">
            <v>1000000</v>
          </cell>
          <cell r="BG268" t="str">
            <v>313</v>
          </cell>
        </row>
        <row r="269">
          <cell r="AA269">
            <v>600000</v>
          </cell>
          <cell r="BG269" t="str">
            <v>313</v>
          </cell>
        </row>
        <row r="270">
          <cell r="AA270">
            <v>862500</v>
          </cell>
          <cell r="BG270" t="str">
            <v>313</v>
          </cell>
        </row>
        <row r="271">
          <cell r="AA271">
            <v>1115500</v>
          </cell>
          <cell r="BG271" t="str">
            <v>313</v>
          </cell>
        </row>
        <row r="272">
          <cell r="AA272">
            <v>650000</v>
          </cell>
          <cell r="BG272" t="str">
            <v>313</v>
          </cell>
        </row>
        <row r="273">
          <cell r="AA273">
            <v>749052.79</v>
          </cell>
          <cell r="BG273" t="str">
            <v>313</v>
          </cell>
        </row>
        <row r="274">
          <cell r="AA274">
            <v>83899.51</v>
          </cell>
          <cell r="BG274" t="str">
            <v>313</v>
          </cell>
        </row>
        <row r="275">
          <cell r="AA275">
            <v>147500</v>
          </cell>
          <cell r="BG275" t="str">
            <v>313</v>
          </cell>
        </row>
        <row r="276">
          <cell r="AA276">
            <v>93322.44</v>
          </cell>
          <cell r="BG276" t="str">
            <v>313</v>
          </cell>
        </row>
        <row r="277">
          <cell r="AA277">
            <v>1760289.53</v>
          </cell>
          <cell r="BG277" t="str">
            <v>313</v>
          </cell>
        </row>
        <row r="278">
          <cell r="AA278">
            <v>352931.73</v>
          </cell>
          <cell r="BG278" t="str">
            <v>313</v>
          </cell>
        </row>
        <row r="279">
          <cell r="AA279">
            <v>428840.57</v>
          </cell>
          <cell r="BG279" t="str">
            <v>313</v>
          </cell>
        </row>
        <row r="280">
          <cell r="AA280">
            <v>535218.47</v>
          </cell>
          <cell r="BG280" t="str">
            <v>313</v>
          </cell>
        </row>
        <row r="281">
          <cell r="AA281">
            <v>164800</v>
          </cell>
          <cell r="BG281" t="str">
            <v>313</v>
          </cell>
        </row>
        <row r="282">
          <cell r="AA282">
            <v>329029.69</v>
          </cell>
          <cell r="BG282" t="str">
            <v>313</v>
          </cell>
        </row>
        <row r="283">
          <cell r="AA283">
            <v>244801.68</v>
          </cell>
          <cell r="BG283" t="str">
            <v>313</v>
          </cell>
        </row>
        <row r="284">
          <cell r="AA284">
            <v>127764.11</v>
          </cell>
          <cell r="BG284" t="str">
            <v>313</v>
          </cell>
        </row>
        <row r="285">
          <cell r="AA285">
            <v>66731.72</v>
          </cell>
          <cell r="BG285" t="str">
            <v>313</v>
          </cell>
        </row>
        <row r="286">
          <cell r="AA286">
            <v>584473.02</v>
          </cell>
          <cell r="BG286" t="str">
            <v>313</v>
          </cell>
        </row>
        <row r="287">
          <cell r="AA287">
            <v>187108.5</v>
          </cell>
          <cell r="BG287" t="str">
            <v>313</v>
          </cell>
        </row>
        <row r="288">
          <cell r="AA288">
            <v>143488.06</v>
          </cell>
          <cell r="BG288" t="str">
            <v>313</v>
          </cell>
        </row>
        <row r="289">
          <cell r="AA289">
            <v>285542.98</v>
          </cell>
          <cell r="BG289" t="str">
            <v>313</v>
          </cell>
        </row>
        <row r="290">
          <cell r="AA290">
            <v>593097.52</v>
          </cell>
          <cell r="BG290" t="str">
            <v>313</v>
          </cell>
        </row>
        <row r="291">
          <cell r="AA291">
            <v>40000.239999999998</v>
          </cell>
          <cell r="BG291" t="str">
            <v>313</v>
          </cell>
        </row>
        <row r="292">
          <cell r="AA292">
            <v>19333.169999999998</v>
          </cell>
          <cell r="BG292" t="str">
            <v>313</v>
          </cell>
        </row>
        <row r="293">
          <cell r="AA293">
            <v>173798.8</v>
          </cell>
          <cell r="BG293" t="str">
            <v>313</v>
          </cell>
        </row>
        <row r="294">
          <cell r="AA294">
            <v>189351.33</v>
          </cell>
          <cell r="BG294" t="str">
            <v>313</v>
          </cell>
        </row>
        <row r="295">
          <cell r="AA295">
            <v>48679.23</v>
          </cell>
          <cell r="BG295" t="str">
            <v>313</v>
          </cell>
        </row>
        <row r="296">
          <cell r="AA296">
            <v>70938.11</v>
          </cell>
          <cell r="BG296" t="str">
            <v>313</v>
          </cell>
        </row>
        <row r="297">
          <cell r="AA297">
            <v>383333.58</v>
          </cell>
          <cell r="BG297" t="str">
            <v>313</v>
          </cell>
        </row>
        <row r="298">
          <cell r="AA298">
            <v>126927.93</v>
          </cell>
          <cell r="BG298" t="str">
            <v>313</v>
          </cell>
        </row>
        <row r="299">
          <cell r="AA299">
            <v>439796.41</v>
          </cell>
          <cell r="BG299" t="str">
            <v>313</v>
          </cell>
        </row>
        <row r="300">
          <cell r="AA300">
            <v>162418.92000000001</v>
          </cell>
          <cell r="BG300" t="str">
            <v>313</v>
          </cell>
        </row>
        <row r="301">
          <cell r="AA301">
            <v>22069.95</v>
          </cell>
          <cell r="BG301" t="str">
            <v>313</v>
          </cell>
        </row>
        <row r="302">
          <cell r="AA302">
            <v>2595.7199999999998</v>
          </cell>
          <cell r="BG302" t="str">
            <v>308</v>
          </cell>
        </row>
        <row r="303">
          <cell r="AA303">
            <v>71659.19</v>
          </cell>
          <cell r="BG303" t="str">
            <v>313</v>
          </cell>
        </row>
        <row r="304">
          <cell r="AA304">
            <v>142171.39000000001</v>
          </cell>
          <cell r="BG304" t="str">
            <v>313</v>
          </cell>
        </row>
        <row r="305">
          <cell r="AA305">
            <v>648473.18000000005</v>
          </cell>
          <cell r="BG305" t="str">
            <v>313</v>
          </cell>
        </row>
        <row r="306">
          <cell r="AA306">
            <v>325482.65000000002</v>
          </cell>
          <cell r="BG306" t="str">
            <v>313</v>
          </cell>
        </row>
        <row r="307">
          <cell r="AA307">
            <v>799211.6</v>
          </cell>
          <cell r="BG307" t="str">
            <v>313</v>
          </cell>
        </row>
        <row r="308">
          <cell r="AA308">
            <v>972371.08</v>
          </cell>
          <cell r="BG308" t="str">
            <v>313</v>
          </cell>
        </row>
        <row r="309">
          <cell r="AA309">
            <v>369814.85</v>
          </cell>
          <cell r="BG309" t="str">
            <v>313</v>
          </cell>
        </row>
        <row r="310">
          <cell r="AA310">
            <v>560983.32999999996</v>
          </cell>
          <cell r="BG310" t="str">
            <v>313</v>
          </cell>
        </row>
        <row r="311">
          <cell r="AA311">
            <v>260698.21</v>
          </cell>
          <cell r="BG311" t="str">
            <v>313</v>
          </cell>
        </row>
        <row r="312">
          <cell r="AA312">
            <v>1303491.3400000001</v>
          </cell>
          <cell r="BG312" t="str">
            <v>313</v>
          </cell>
        </row>
        <row r="313">
          <cell r="AA313">
            <v>868994.26</v>
          </cell>
          <cell r="BG313" t="str">
            <v>313</v>
          </cell>
        </row>
        <row r="314">
          <cell r="AA314">
            <v>164939.93</v>
          </cell>
          <cell r="BG314" t="str">
            <v>313</v>
          </cell>
        </row>
        <row r="315">
          <cell r="AA315">
            <v>367233.07</v>
          </cell>
          <cell r="BG315" t="str">
            <v>313</v>
          </cell>
        </row>
        <row r="316">
          <cell r="AA316">
            <v>885026.05</v>
          </cell>
          <cell r="BG316" t="str">
            <v>306</v>
          </cell>
        </row>
        <row r="317">
          <cell r="AA317">
            <v>975000</v>
          </cell>
          <cell r="BG317" t="str">
            <v>306</v>
          </cell>
        </row>
        <row r="318">
          <cell r="AA318">
            <v>450000.22</v>
          </cell>
          <cell r="BG318" t="str">
            <v>313</v>
          </cell>
        </row>
        <row r="319">
          <cell r="AA319">
            <v>313500</v>
          </cell>
          <cell r="BG319" t="str">
            <v>313</v>
          </cell>
        </row>
        <row r="320">
          <cell r="AA320">
            <v>222280.08</v>
          </cell>
          <cell r="BG320" t="str">
            <v>308</v>
          </cell>
        </row>
        <row r="321">
          <cell r="AA321">
            <v>316379.89</v>
          </cell>
          <cell r="BG321" t="str">
            <v>308</v>
          </cell>
        </row>
        <row r="322">
          <cell r="AA322">
            <v>313123.31</v>
          </cell>
          <cell r="BG322" t="str">
            <v>308</v>
          </cell>
        </row>
        <row r="323">
          <cell r="AA323">
            <v>8730.69</v>
          </cell>
          <cell r="BG323" t="str">
            <v>308</v>
          </cell>
        </row>
        <row r="324">
          <cell r="AA324">
            <v>141042.97</v>
          </cell>
          <cell r="BG324" t="str">
            <v>308</v>
          </cell>
        </row>
        <row r="325">
          <cell r="AA325">
            <v>489682.21</v>
          </cell>
          <cell r="BG325" t="str">
            <v>313</v>
          </cell>
        </row>
        <row r="326">
          <cell r="AA326">
            <v>1442834.33</v>
          </cell>
          <cell r="BG326" t="str">
            <v>313</v>
          </cell>
        </row>
        <row r="327">
          <cell r="AA327">
            <v>188184.64</v>
          </cell>
          <cell r="BG327" t="str">
            <v>313</v>
          </cell>
        </row>
        <row r="328">
          <cell r="AA328">
            <v>32034.22</v>
          </cell>
          <cell r="BG328" t="str">
            <v>313</v>
          </cell>
        </row>
        <row r="329">
          <cell r="AA329">
            <v>156524.76999999999</v>
          </cell>
          <cell r="BG329" t="str">
            <v>313</v>
          </cell>
        </row>
        <row r="330">
          <cell r="AA330">
            <v>301765.61</v>
          </cell>
          <cell r="BG330" t="str">
            <v>308</v>
          </cell>
        </row>
        <row r="331">
          <cell r="AA331">
            <v>21387.65</v>
          </cell>
          <cell r="BG331" t="str">
            <v>313</v>
          </cell>
        </row>
        <row r="332">
          <cell r="AA332">
            <v>805649.07</v>
          </cell>
          <cell r="BG332" t="str">
            <v>308</v>
          </cell>
        </row>
        <row r="333">
          <cell r="AA333">
            <v>324799.71999999997</v>
          </cell>
          <cell r="BG333" t="str">
            <v>308</v>
          </cell>
        </row>
        <row r="334">
          <cell r="AA334">
            <v>178089.7</v>
          </cell>
          <cell r="BG334" t="str">
            <v>313</v>
          </cell>
        </row>
        <row r="335">
          <cell r="AA335">
            <v>400000</v>
          </cell>
          <cell r="BG335" t="str">
            <v>313</v>
          </cell>
        </row>
        <row r="336">
          <cell r="AA336">
            <v>487500</v>
          </cell>
          <cell r="BG336" t="str">
            <v>313</v>
          </cell>
        </row>
        <row r="337">
          <cell r="AA337">
            <v>287500</v>
          </cell>
          <cell r="BG337" t="str">
            <v>313</v>
          </cell>
        </row>
        <row r="338">
          <cell r="AA338">
            <v>466666.88</v>
          </cell>
          <cell r="BG338" t="str">
            <v>313</v>
          </cell>
        </row>
        <row r="339">
          <cell r="AA339">
            <v>192500</v>
          </cell>
          <cell r="BG339" t="str">
            <v>313</v>
          </cell>
        </row>
        <row r="340">
          <cell r="AA340">
            <v>183333.46</v>
          </cell>
          <cell r="BG340" t="str">
            <v>313</v>
          </cell>
        </row>
        <row r="341">
          <cell r="AA341">
            <v>280289.07</v>
          </cell>
          <cell r="BG341" t="str">
            <v>313</v>
          </cell>
        </row>
        <row r="342">
          <cell r="AA342">
            <v>272920.15999999997</v>
          </cell>
          <cell r="BG342" t="str">
            <v>313</v>
          </cell>
        </row>
        <row r="343">
          <cell r="AA343">
            <v>400062.25</v>
          </cell>
          <cell r="BG343" t="str">
            <v>313</v>
          </cell>
        </row>
        <row r="344">
          <cell r="AA344">
            <v>443541.27</v>
          </cell>
          <cell r="BG344" t="str">
            <v>313</v>
          </cell>
        </row>
        <row r="345">
          <cell r="AA345">
            <v>306666.69</v>
          </cell>
          <cell r="BG345" t="str">
            <v>313</v>
          </cell>
        </row>
        <row r="346">
          <cell r="AA346">
            <v>120000</v>
          </cell>
          <cell r="BG346" t="str">
            <v>313</v>
          </cell>
        </row>
        <row r="347">
          <cell r="AA347">
            <v>183750</v>
          </cell>
          <cell r="BG347" t="str">
            <v>313</v>
          </cell>
        </row>
        <row r="348">
          <cell r="AA348">
            <v>47509.48</v>
          </cell>
          <cell r="BG348" t="str">
            <v>313</v>
          </cell>
        </row>
        <row r="349">
          <cell r="AA349">
            <v>217248.53</v>
          </cell>
          <cell r="BG349" t="str">
            <v>313</v>
          </cell>
        </row>
        <row r="350">
          <cell r="AA350">
            <v>239623.26</v>
          </cell>
          <cell r="BG350" t="str">
            <v>308</v>
          </cell>
        </row>
        <row r="351">
          <cell r="AA351">
            <v>383440.54</v>
          </cell>
          <cell r="BG351" t="str">
            <v>313</v>
          </cell>
        </row>
        <row r="352">
          <cell r="AA352">
            <v>119429.64</v>
          </cell>
          <cell r="BG352" t="str">
            <v>313</v>
          </cell>
        </row>
        <row r="353">
          <cell r="AA353">
            <v>770000</v>
          </cell>
          <cell r="BG353" t="str">
            <v>313</v>
          </cell>
        </row>
        <row r="354">
          <cell r="AA354">
            <v>290414.5</v>
          </cell>
          <cell r="BG354" t="str">
            <v>313</v>
          </cell>
        </row>
        <row r="355">
          <cell r="AA355">
            <v>151666.78</v>
          </cell>
          <cell r="BG355" t="str">
            <v>313</v>
          </cell>
        </row>
        <row r="356">
          <cell r="AA356">
            <v>169436.63</v>
          </cell>
          <cell r="BG356" t="str">
            <v>313</v>
          </cell>
        </row>
        <row r="357">
          <cell r="AA357">
            <v>152696.37</v>
          </cell>
          <cell r="BG357" t="str">
            <v>313</v>
          </cell>
        </row>
        <row r="358">
          <cell r="AA358">
            <v>61087.22</v>
          </cell>
          <cell r="BG358" t="str">
            <v>313</v>
          </cell>
        </row>
        <row r="359">
          <cell r="AA359">
            <v>368000.08</v>
          </cell>
          <cell r="BG359" t="str">
            <v>313</v>
          </cell>
        </row>
        <row r="360">
          <cell r="AA360">
            <v>204022.05</v>
          </cell>
          <cell r="BG360" t="str">
            <v>308</v>
          </cell>
        </row>
        <row r="361">
          <cell r="AA361">
            <v>149920.07</v>
          </cell>
          <cell r="BG361" t="str">
            <v>313</v>
          </cell>
        </row>
        <row r="362">
          <cell r="AA362">
            <v>422710.95</v>
          </cell>
          <cell r="BG362" t="str">
            <v>313</v>
          </cell>
        </row>
        <row r="363">
          <cell r="AA363">
            <v>470700.86</v>
          </cell>
          <cell r="BG363" t="str">
            <v>313</v>
          </cell>
        </row>
        <row r="364">
          <cell r="AA364">
            <v>442500</v>
          </cell>
          <cell r="BG364" t="str">
            <v>313</v>
          </cell>
        </row>
        <row r="365">
          <cell r="AA365">
            <v>360000</v>
          </cell>
          <cell r="BG365" t="str">
            <v>313</v>
          </cell>
        </row>
        <row r="366">
          <cell r="AA366">
            <v>425676.51</v>
          </cell>
          <cell r="BG366" t="str">
            <v>313</v>
          </cell>
        </row>
        <row r="367">
          <cell r="AA367">
            <v>218208.24</v>
          </cell>
          <cell r="BG367" t="str">
            <v>313</v>
          </cell>
        </row>
        <row r="368">
          <cell r="AA368">
            <v>337043.07</v>
          </cell>
          <cell r="BG368" t="str">
            <v>313</v>
          </cell>
        </row>
        <row r="369">
          <cell r="AA369">
            <v>2055301.22</v>
          </cell>
          <cell r="BG369" t="str">
            <v>313</v>
          </cell>
        </row>
        <row r="370">
          <cell r="AA370">
            <v>9554.81</v>
          </cell>
          <cell r="BG370" t="str">
            <v>308</v>
          </cell>
        </row>
        <row r="371">
          <cell r="AA371">
            <v>201006.44</v>
          </cell>
          <cell r="BG371" t="str">
            <v>313</v>
          </cell>
        </row>
        <row r="372">
          <cell r="AA372">
            <v>231003.77</v>
          </cell>
          <cell r="BG372" t="str">
            <v>313</v>
          </cell>
        </row>
        <row r="373">
          <cell r="AA373">
            <v>494588.28</v>
          </cell>
          <cell r="BG373" t="str">
            <v>313</v>
          </cell>
        </row>
        <row r="374">
          <cell r="AA374">
            <v>23395.81</v>
          </cell>
          <cell r="BG374" t="str">
            <v>313</v>
          </cell>
        </row>
        <row r="375">
          <cell r="AA375">
            <v>157500</v>
          </cell>
          <cell r="BG375" t="str">
            <v>313</v>
          </cell>
        </row>
        <row r="376">
          <cell r="AA376">
            <v>191666.79</v>
          </cell>
          <cell r="BG376" t="str">
            <v>313</v>
          </cell>
        </row>
        <row r="377">
          <cell r="AA377">
            <v>6534.19</v>
          </cell>
          <cell r="BG377" t="str">
            <v>308</v>
          </cell>
        </row>
        <row r="378">
          <cell r="AA378">
            <v>31795.06</v>
          </cell>
          <cell r="BG378" t="str">
            <v>313</v>
          </cell>
        </row>
        <row r="379">
          <cell r="AA379">
            <v>91414.42</v>
          </cell>
          <cell r="BG379" t="str">
            <v>313</v>
          </cell>
        </row>
        <row r="380">
          <cell r="AA380">
            <v>257494.7</v>
          </cell>
          <cell r="BG380" t="str">
            <v>313</v>
          </cell>
        </row>
        <row r="381">
          <cell r="AA381">
            <v>208615.57</v>
          </cell>
          <cell r="BG381" t="str">
            <v>313</v>
          </cell>
        </row>
        <row r="382">
          <cell r="AA382">
            <v>85827.46</v>
          </cell>
          <cell r="BG382" t="str">
            <v>313</v>
          </cell>
        </row>
        <row r="383">
          <cell r="AA383">
            <v>214507.41</v>
          </cell>
          <cell r="BG383" t="str">
            <v>313</v>
          </cell>
        </row>
        <row r="384">
          <cell r="AA384">
            <v>3420.18</v>
          </cell>
          <cell r="BG384" t="str">
            <v>308</v>
          </cell>
        </row>
        <row r="385">
          <cell r="AA385">
            <v>310806.37</v>
          </cell>
          <cell r="BG385" t="str">
            <v>313</v>
          </cell>
        </row>
        <row r="386">
          <cell r="AA386">
            <v>386666.77</v>
          </cell>
          <cell r="BG386" t="str">
            <v>313</v>
          </cell>
        </row>
        <row r="387">
          <cell r="AA387">
            <v>80000</v>
          </cell>
          <cell r="BG387" t="str">
            <v>306</v>
          </cell>
        </row>
        <row r="388">
          <cell r="AA388">
            <v>388782.44</v>
          </cell>
          <cell r="BG388" t="str">
            <v>313</v>
          </cell>
        </row>
        <row r="389">
          <cell r="AA389">
            <v>150318.89000000001</v>
          </cell>
          <cell r="BG389" t="str">
            <v>313</v>
          </cell>
        </row>
        <row r="390">
          <cell r="AA390">
            <v>3714285.72</v>
          </cell>
          <cell r="BG390" t="str">
            <v>313</v>
          </cell>
        </row>
        <row r="391">
          <cell r="AA391">
            <v>20947.75</v>
          </cell>
          <cell r="BG391" t="str">
            <v>308</v>
          </cell>
        </row>
        <row r="392">
          <cell r="AA392">
            <v>564922.36</v>
          </cell>
          <cell r="BG392" t="str">
            <v>313</v>
          </cell>
        </row>
        <row r="393">
          <cell r="AA393">
            <v>521466.8</v>
          </cell>
          <cell r="BG393" t="str">
            <v>313</v>
          </cell>
        </row>
        <row r="394">
          <cell r="AA394">
            <v>497500</v>
          </cell>
          <cell r="BG394" t="str">
            <v>313</v>
          </cell>
        </row>
        <row r="395">
          <cell r="AA395">
            <v>157500.10999999999</v>
          </cell>
          <cell r="BG395" t="str">
            <v>313</v>
          </cell>
        </row>
        <row r="396">
          <cell r="AA396">
            <v>177000</v>
          </cell>
          <cell r="BG396" t="str">
            <v>313</v>
          </cell>
        </row>
        <row r="397">
          <cell r="AA397">
            <v>47924.37</v>
          </cell>
          <cell r="BG397" t="str">
            <v>313</v>
          </cell>
        </row>
        <row r="398">
          <cell r="AA398">
            <v>24500</v>
          </cell>
          <cell r="BG398" t="str">
            <v>313</v>
          </cell>
        </row>
        <row r="399">
          <cell r="AA399">
            <v>195733.69</v>
          </cell>
          <cell r="BG399" t="str">
            <v>313</v>
          </cell>
        </row>
        <row r="400">
          <cell r="AA400">
            <v>217441.29</v>
          </cell>
          <cell r="BG400" t="str">
            <v>308</v>
          </cell>
        </row>
        <row r="401">
          <cell r="AA401">
            <v>549292.09</v>
          </cell>
          <cell r="BG401" t="str">
            <v>313</v>
          </cell>
        </row>
        <row r="402">
          <cell r="AA402">
            <v>477777.76</v>
          </cell>
          <cell r="BG402" t="str">
            <v>313</v>
          </cell>
        </row>
        <row r="403">
          <cell r="AA403">
            <v>241992.79</v>
          </cell>
          <cell r="BG403" t="str">
            <v>313</v>
          </cell>
        </row>
        <row r="404">
          <cell r="AA404">
            <v>244430.07</v>
          </cell>
          <cell r="BG404" t="str">
            <v>313</v>
          </cell>
        </row>
        <row r="405">
          <cell r="AA405">
            <v>408202.25</v>
          </cell>
          <cell r="BG405" t="str">
            <v>313</v>
          </cell>
        </row>
        <row r="406">
          <cell r="AA406">
            <v>92399.58</v>
          </cell>
          <cell r="BG406" t="str">
            <v>313</v>
          </cell>
        </row>
        <row r="407">
          <cell r="AA407">
            <v>6000</v>
          </cell>
          <cell r="BG407" t="str">
            <v>313</v>
          </cell>
        </row>
        <row r="408">
          <cell r="AA408">
            <v>13750</v>
          </cell>
          <cell r="BG408" t="str">
            <v>313</v>
          </cell>
        </row>
        <row r="409">
          <cell r="AA409">
            <v>442773.05</v>
          </cell>
          <cell r="BG409" t="str">
            <v>313</v>
          </cell>
        </row>
        <row r="410">
          <cell r="AA410">
            <v>342142.32</v>
          </cell>
          <cell r="BG410" t="str">
            <v>301</v>
          </cell>
        </row>
        <row r="411">
          <cell r="AA411">
            <v>234552</v>
          </cell>
          <cell r="BG411" t="str">
            <v>301</v>
          </cell>
        </row>
        <row r="412">
          <cell r="AA412">
            <v>111510.8</v>
          </cell>
          <cell r="BG412" t="str">
            <v>301</v>
          </cell>
        </row>
        <row r="413">
          <cell r="AA413">
            <v>1096338.6299999999</v>
          </cell>
          <cell r="BG413" t="str">
            <v>301</v>
          </cell>
        </row>
        <row r="414">
          <cell r="AA414">
            <v>65078.84</v>
          </cell>
          <cell r="BG414" t="str">
            <v>301</v>
          </cell>
        </row>
        <row r="415">
          <cell r="AA415">
            <v>1601500</v>
          </cell>
          <cell r="BG415" t="str">
            <v>301</v>
          </cell>
        </row>
        <row r="416">
          <cell r="AA416">
            <v>1839550.25</v>
          </cell>
          <cell r="BG416" t="str">
            <v>306</v>
          </cell>
        </row>
        <row r="417">
          <cell r="AA417">
            <v>129036.28</v>
          </cell>
          <cell r="BG417" t="str">
            <v>301</v>
          </cell>
        </row>
        <row r="418">
          <cell r="AA418">
            <v>130725.73</v>
          </cell>
          <cell r="BG418" t="str">
            <v>301</v>
          </cell>
        </row>
        <row r="419">
          <cell r="AA419">
            <v>314252.15999999997</v>
          </cell>
          <cell r="BG419" t="str">
            <v>301</v>
          </cell>
        </row>
        <row r="420">
          <cell r="AA420">
            <v>163531.79999999999</v>
          </cell>
          <cell r="BG420" t="str">
            <v>301</v>
          </cell>
        </row>
        <row r="421">
          <cell r="AA421">
            <v>2111028.33</v>
          </cell>
          <cell r="BG421" t="str">
            <v>301</v>
          </cell>
        </row>
        <row r="422">
          <cell r="AA422">
            <v>962415.99</v>
          </cell>
          <cell r="BG422" t="str">
            <v>301</v>
          </cell>
        </row>
        <row r="423">
          <cell r="AA423">
            <v>729363.29</v>
          </cell>
          <cell r="BG423" t="str">
            <v>301</v>
          </cell>
        </row>
        <row r="424">
          <cell r="AA424">
            <v>890147.95</v>
          </cell>
          <cell r="BG424" t="str">
            <v>301</v>
          </cell>
        </row>
        <row r="425">
          <cell r="AA425">
            <v>159723</v>
          </cell>
          <cell r="BG425" t="str">
            <v>301</v>
          </cell>
        </row>
        <row r="426">
          <cell r="AA426">
            <v>300000</v>
          </cell>
          <cell r="BG426" t="str">
            <v>301</v>
          </cell>
        </row>
        <row r="427">
          <cell r="AA427">
            <v>140686.20000000001</v>
          </cell>
          <cell r="BG427" t="str">
            <v>306</v>
          </cell>
        </row>
        <row r="428">
          <cell r="AA428">
            <v>159635.6</v>
          </cell>
          <cell r="BG428" t="str">
            <v>306</v>
          </cell>
        </row>
        <row r="429">
          <cell r="AA429">
            <v>262996.8</v>
          </cell>
          <cell r="BG429" t="str">
            <v>306</v>
          </cell>
        </row>
        <row r="430">
          <cell r="AA430">
            <v>165278.37</v>
          </cell>
          <cell r="BG430" t="str">
            <v>306</v>
          </cell>
        </row>
        <row r="431">
          <cell r="AA431">
            <v>897050</v>
          </cell>
          <cell r="BG431" t="str">
            <v>306</v>
          </cell>
        </row>
        <row r="432">
          <cell r="AA432">
            <v>399750</v>
          </cell>
          <cell r="BG432" t="str">
            <v>306</v>
          </cell>
        </row>
        <row r="433">
          <cell r="AA433">
            <v>186338.74</v>
          </cell>
          <cell r="BG433" t="str">
            <v>313</v>
          </cell>
        </row>
        <row r="434">
          <cell r="AA434">
            <v>208284</v>
          </cell>
          <cell r="BG434" t="str">
            <v>313</v>
          </cell>
        </row>
        <row r="435">
          <cell r="AA435">
            <v>965572.07</v>
          </cell>
          <cell r="BG435" t="str">
            <v>313</v>
          </cell>
        </row>
        <row r="436">
          <cell r="AA436">
            <v>273186.68</v>
          </cell>
          <cell r="BG436" t="str">
            <v>301</v>
          </cell>
        </row>
        <row r="437">
          <cell r="AA437">
            <v>1438162.67</v>
          </cell>
          <cell r="BG437" t="str">
            <v>301</v>
          </cell>
        </row>
        <row r="438">
          <cell r="AA438">
            <v>320587</v>
          </cell>
          <cell r="BG438" t="str">
            <v>301</v>
          </cell>
        </row>
        <row r="439">
          <cell r="AA439">
            <v>643251</v>
          </cell>
          <cell r="BG439" t="str">
            <v>301</v>
          </cell>
        </row>
        <row r="440">
          <cell r="AA440">
            <v>219339.11</v>
          </cell>
          <cell r="BG440" t="str">
            <v>301</v>
          </cell>
        </row>
        <row r="441">
          <cell r="AA441">
            <v>272868.15999999997</v>
          </cell>
          <cell r="BG441" t="str">
            <v>301</v>
          </cell>
        </row>
        <row r="442">
          <cell r="AA442">
            <v>143562.49</v>
          </cell>
          <cell r="BG442" t="str">
            <v>301</v>
          </cell>
        </row>
        <row r="443">
          <cell r="AA443">
            <v>258656.5</v>
          </cell>
          <cell r="BG443" t="str">
            <v>301</v>
          </cell>
        </row>
        <row r="444">
          <cell r="AA444">
            <v>100391.86</v>
          </cell>
          <cell r="BG444" t="str">
            <v>301</v>
          </cell>
        </row>
        <row r="445">
          <cell r="AA445">
            <v>2956236.55</v>
          </cell>
          <cell r="BG445" t="str">
            <v>301</v>
          </cell>
        </row>
        <row r="446">
          <cell r="AA446">
            <v>2493518</v>
          </cell>
          <cell r="BG446" t="str">
            <v>301</v>
          </cell>
        </row>
        <row r="447">
          <cell r="AA447">
            <v>9918640</v>
          </cell>
          <cell r="BG447" t="str">
            <v>301</v>
          </cell>
        </row>
        <row r="448">
          <cell r="AA448">
            <v>1305000</v>
          </cell>
          <cell r="BG448" t="str">
            <v>306</v>
          </cell>
        </row>
        <row r="449">
          <cell r="AA449">
            <v>1700000</v>
          </cell>
          <cell r="BG449" t="str">
            <v>306</v>
          </cell>
        </row>
        <row r="450">
          <cell r="AA450">
            <v>1720525</v>
          </cell>
          <cell r="BG450" t="str">
            <v>306</v>
          </cell>
        </row>
        <row r="451">
          <cell r="AA451">
            <v>145200</v>
          </cell>
          <cell r="BG451" t="str">
            <v>301</v>
          </cell>
        </row>
        <row r="452">
          <cell r="AA452">
            <v>520176.32</v>
          </cell>
          <cell r="BG452" t="str">
            <v>301</v>
          </cell>
        </row>
        <row r="453">
          <cell r="AA453">
            <v>1691000</v>
          </cell>
          <cell r="BG453" t="str">
            <v>313</v>
          </cell>
        </row>
        <row r="454">
          <cell r="AA454">
            <v>147428.04999999999</v>
          </cell>
          <cell r="BG454" t="str">
            <v>301</v>
          </cell>
        </row>
        <row r="455">
          <cell r="AA455">
            <v>801806.57</v>
          </cell>
          <cell r="BG455" t="str">
            <v>301</v>
          </cell>
        </row>
        <row r="456">
          <cell r="AA456">
            <v>87647.11</v>
          </cell>
          <cell r="BG456" t="str">
            <v>301</v>
          </cell>
        </row>
        <row r="457">
          <cell r="AA457">
            <v>1251860</v>
          </cell>
          <cell r="BG457" t="str">
            <v>301</v>
          </cell>
        </row>
        <row r="458">
          <cell r="AA458">
            <v>500000</v>
          </cell>
          <cell r="BG458" t="str">
            <v>301</v>
          </cell>
        </row>
        <row r="459">
          <cell r="AA459">
            <v>684425</v>
          </cell>
          <cell r="BG459" t="str">
            <v>301</v>
          </cell>
        </row>
        <row r="460">
          <cell r="AA460">
            <v>135555</v>
          </cell>
          <cell r="BG460" t="str">
            <v>301</v>
          </cell>
        </row>
        <row r="461">
          <cell r="AA461">
            <v>90771.17</v>
          </cell>
          <cell r="BG461" t="str">
            <v>301</v>
          </cell>
        </row>
        <row r="462">
          <cell r="AA462">
            <v>6769814.4299999997</v>
          </cell>
          <cell r="BG462" t="str">
            <v>308</v>
          </cell>
        </row>
        <row r="463">
          <cell r="AA463">
            <v>5227714.03</v>
          </cell>
          <cell r="BG463" t="str">
            <v>308</v>
          </cell>
        </row>
        <row r="464">
          <cell r="AA464">
            <v>1597868.21</v>
          </cell>
          <cell r="BG464" t="str">
            <v>313</v>
          </cell>
        </row>
        <row r="465">
          <cell r="AA465">
            <v>9692158.9100000001</v>
          </cell>
          <cell r="BG465" t="str">
            <v>313</v>
          </cell>
        </row>
        <row r="466">
          <cell r="AA466">
            <v>1535021.1</v>
          </cell>
          <cell r="BG466" t="str">
            <v>313</v>
          </cell>
        </row>
        <row r="467">
          <cell r="AA467">
            <v>1663841.72</v>
          </cell>
          <cell r="BG467" t="str">
            <v>313</v>
          </cell>
        </row>
        <row r="468">
          <cell r="AA468">
            <v>827045.64</v>
          </cell>
          <cell r="BG468" t="str">
            <v>313</v>
          </cell>
        </row>
        <row r="469">
          <cell r="AA469">
            <v>1194797.6100000001</v>
          </cell>
          <cell r="BG469" t="str">
            <v>313</v>
          </cell>
        </row>
        <row r="470">
          <cell r="AA470">
            <v>267878.84000000003</v>
          </cell>
          <cell r="BG470" t="str">
            <v>313</v>
          </cell>
        </row>
        <row r="471">
          <cell r="AA471">
            <v>9108788.8900000006</v>
          </cell>
          <cell r="BG471" t="str">
            <v>313</v>
          </cell>
        </row>
        <row r="472">
          <cell r="AA472">
            <v>1197140.3500000001</v>
          </cell>
          <cell r="BG472" t="str">
            <v>301</v>
          </cell>
        </row>
        <row r="473">
          <cell r="AA473">
            <v>203548.58</v>
          </cell>
          <cell r="BG473" t="str">
            <v>301</v>
          </cell>
        </row>
        <row r="474">
          <cell r="AA474">
            <v>4967902.95</v>
          </cell>
          <cell r="BG474" t="str">
            <v>301</v>
          </cell>
        </row>
        <row r="475">
          <cell r="AA475">
            <v>2026928.99</v>
          </cell>
          <cell r="BG475" t="str">
            <v>301</v>
          </cell>
        </row>
        <row r="476">
          <cell r="AA476">
            <v>70066.399999999994</v>
          </cell>
          <cell r="BG476" t="str">
            <v>301</v>
          </cell>
        </row>
        <row r="477">
          <cell r="AA477">
            <v>244257.73</v>
          </cell>
          <cell r="BG477" t="str">
            <v>301</v>
          </cell>
        </row>
        <row r="478">
          <cell r="AA478">
            <v>657833.64</v>
          </cell>
          <cell r="BG478" t="str">
            <v>301</v>
          </cell>
        </row>
        <row r="479">
          <cell r="AA479">
            <v>407180.2</v>
          </cell>
          <cell r="BG479" t="str">
            <v>301</v>
          </cell>
        </row>
        <row r="480">
          <cell r="AA480">
            <v>71010.12</v>
          </cell>
          <cell r="BG480" t="str">
            <v>301</v>
          </cell>
        </row>
        <row r="481">
          <cell r="AA481">
            <v>328306.55</v>
          </cell>
          <cell r="BG481" t="str">
            <v>301</v>
          </cell>
        </row>
        <row r="482">
          <cell r="AA482">
            <v>302813.02</v>
          </cell>
          <cell r="BG482" t="str">
            <v>301</v>
          </cell>
        </row>
        <row r="483">
          <cell r="AA483">
            <v>741368.26</v>
          </cell>
          <cell r="BG483" t="str">
            <v>313</v>
          </cell>
        </row>
        <row r="484">
          <cell r="AA484">
            <v>6664389.4000000004</v>
          </cell>
          <cell r="BG484" t="str">
            <v>313</v>
          </cell>
        </row>
        <row r="485">
          <cell r="AA485">
            <v>660250.01</v>
          </cell>
          <cell r="BG485" t="str">
            <v>313</v>
          </cell>
        </row>
        <row r="486">
          <cell r="AA486">
            <v>103540.47</v>
          </cell>
          <cell r="BG486" t="str">
            <v>313</v>
          </cell>
        </row>
        <row r="487">
          <cell r="AA487">
            <v>179864.47</v>
          </cell>
          <cell r="BG487" t="str">
            <v>313</v>
          </cell>
        </row>
        <row r="488">
          <cell r="AA488">
            <v>115276.55</v>
          </cell>
          <cell r="BG488" t="str">
            <v>313</v>
          </cell>
        </row>
        <row r="489">
          <cell r="AA489">
            <v>187764.39</v>
          </cell>
          <cell r="BG489" t="str">
            <v>313</v>
          </cell>
        </row>
        <row r="490">
          <cell r="AA490">
            <v>93170.73</v>
          </cell>
          <cell r="BG490" t="str">
            <v>313</v>
          </cell>
        </row>
        <row r="491">
          <cell r="AA491">
            <v>93326.6</v>
          </cell>
          <cell r="BG491" t="str">
            <v>313</v>
          </cell>
        </row>
        <row r="492">
          <cell r="AA492">
            <v>274025.3</v>
          </cell>
          <cell r="BG492" t="str">
            <v>313</v>
          </cell>
        </row>
        <row r="493">
          <cell r="AA493">
            <v>78839</v>
          </cell>
          <cell r="BG493" t="str">
            <v>313</v>
          </cell>
        </row>
        <row r="494">
          <cell r="AA494">
            <v>166354.32</v>
          </cell>
          <cell r="BG494" t="str">
            <v>313</v>
          </cell>
        </row>
        <row r="495">
          <cell r="AA495">
            <v>191295.29</v>
          </cell>
          <cell r="BG495" t="str">
            <v>313</v>
          </cell>
        </row>
        <row r="496">
          <cell r="AA496">
            <v>987015.03</v>
          </cell>
          <cell r="BG496" t="str">
            <v>313</v>
          </cell>
        </row>
        <row r="497">
          <cell r="AA497">
            <v>1394253.41</v>
          </cell>
          <cell r="BG497" t="str">
            <v>313</v>
          </cell>
        </row>
        <row r="498">
          <cell r="AA498">
            <v>1917707</v>
          </cell>
          <cell r="BG498" t="str">
            <v>313</v>
          </cell>
        </row>
        <row r="499">
          <cell r="AA499">
            <v>2106094.7799999998</v>
          </cell>
          <cell r="BG499" t="str">
            <v>301</v>
          </cell>
        </row>
        <row r="500">
          <cell r="AA500">
            <v>1504339.4</v>
          </cell>
          <cell r="BG500" t="str">
            <v>301</v>
          </cell>
        </row>
        <row r="501">
          <cell r="AA501">
            <v>38867.589999999997</v>
          </cell>
          <cell r="BG501" t="str">
            <v>313</v>
          </cell>
        </row>
        <row r="502">
          <cell r="AA502">
            <v>11950195.98</v>
          </cell>
          <cell r="BG502" t="str">
            <v>301</v>
          </cell>
        </row>
        <row r="503">
          <cell r="AA503">
            <v>5786878.3899999997</v>
          </cell>
          <cell r="BG503" t="str">
            <v>301</v>
          </cell>
        </row>
        <row r="504">
          <cell r="AA504">
            <v>280615.96000000002</v>
          </cell>
          <cell r="BG504" t="str">
            <v>301</v>
          </cell>
        </row>
        <row r="505">
          <cell r="AA505">
            <v>69020.539999999994</v>
          </cell>
          <cell r="BG505" t="str">
            <v>313</v>
          </cell>
        </row>
        <row r="506">
          <cell r="AA506">
            <v>5367.09</v>
          </cell>
          <cell r="BG506" t="str">
            <v>313</v>
          </cell>
        </row>
        <row r="507">
          <cell r="AA507">
            <v>252756.12</v>
          </cell>
          <cell r="BG507" t="str">
            <v>313</v>
          </cell>
        </row>
        <row r="508">
          <cell r="AA508">
            <v>2842089.85</v>
          </cell>
          <cell r="BG508" t="str">
            <v>313</v>
          </cell>
        </row>
        <row r="509">
          <cell r="AA509">
            <v>557947.69999999995</v>
          </cell>
          <cell r="BG509" t="str">
            <v>313</v>
          </cell>
        </row>
        <row r="510">
          <cell r="AA510">
            <v>677227.64</v>
          </cell>
          <cell r="BG510" t="str">
            <v>313</v>
          </cell>
        </row>
        <row r="511">
          <cell r="AA511">
            <v>1941033.21</v>
          </cell>
          <cell r="BG511" t="str">
            <v>313</v>
          </cell>
        </row>
        <row r="512">
          <cell r="AA512">
            <v>1708792.37</v>
          </cell>
          <cell r="BG512" t="str">
            <v>313</v>
          </cell>
        </row>
        <row r="513">
          <cell r="AA513">
            <v>591994.56000000006</v>
          </cell>
          <cell r="BG513" t="str">
            <v>313</v>
          </cell>
        </row>
        <row r="514">
          <cell r="AA514">
            <v>244995.81</v>
          </cell>
          <cell r="BG514" t="str">
            <v>313</v>
          </cell>
        </row>
        <row r="515">
          <cell r="AA515">
            <v>537436.85</v>
          </cell>
          <cell r="BG515" t="str">
            <v>313</v>
          </cell>
        </row>
        <row r="516">
          <cell r="AA516">
            <v>123847.65</v>
          </cell>
          <cell r="BG516" t="str">
            <v>313</v>
          </cell>
        </row>
        <row r="517">
          <cell r="AA517">
            <v>451273.63</v>
          </cell>
          <cell r="BG517" t="str">
            <v>313</v>
          </cell>
        </row>
        <row r="518">
          <cell r="AA518">
            <v>2422964.08</v>
          </cell>
          <cell r="BG518" t="str">
            <v>313</v>
          </cell>
        </row>
        <row r="519">
          <cell r="AA519">
            <v>129856.44</v>
          </cell>
          <cell r="BG519" t="str">
            <v>313</v>
          </cell>
        </row>
        <row r="520">
          <cell r="AA520">
            <v>811183.49</v>
          </cell>
          <cell r="BG520" t="str">
            <v>313</v>
          </cell>
        </row>
        <row r="521">
          <cell r="AA521">
            <v>10000000</v>
          </cell>
          <cell r="BG521" t="str">
            <v>313</v>
          </cell>
        </row>
        <row r="522">
          <cell r="AA522">
            <v>635609.4</v>
          </cell>
          <cell r="BG522" t="str">
            <v>301</v>
          </cell>
        </row>
        <row r="523">
          <cell r="AA523">
            <v>3829508.25</v>
          </cell>
          <cell r="BG523" t="str">
            <v>301</v>
          </cell>
        </row>
        <row r="524">
          <cell r="AA524">
            <v>8330999.46</v>
          </cell>
          <cell r="BG524" t="str">
            <v>301</v>
          </cell>
        </row>
        <row r="525">
          <cell r="AA525">
            <v>126833</v>
          </cell>
          <cell r="BG525" t="str">
            <v>301</v>
          </cell>
        </row>
        <row r="526">
          <cell r="AA526">
            <v>546359</v>
          </cell>
          <cell r="BG526" t="str">
            <v>301</v>
          </cell>
        </row>
        <row r="527">
          <cell r="AA527">
            <v>5735562.2699999996</v>
          </cell>
          <cell r="BG527" t="str">
            <v>313</v>
          </cell>
        </row>
        <row r="528">
          <cell r="AA528">
            <v>4455909.82</v>
          </cell>
          <cell r="BG528" t="str">
            <v>313</v>
          </cell>
        </row>
        <row r="529">
          <cell r="AA529">
            <v>8419014.8599999994</v>
          </cell>
          <cell r="BG529" t="str">
            <v>313</v>
          </cell>
        </row>
        <row r="530">
          <cell r="AA530">
            <v>1237741.26</v>
          </cell>
          <cell r="BG530" t="str">
            <v>313</v>
          </cell>
        </row>
        <row r="531">
          <cell r="AA531">
            <v>3510791.76</v>
          </cell>
          <cell r="BG531" t="str">
            <v>313</v>
          </cell>
        </row>
        <row r="532">
          <cell r="AA532">
            <v>4824504.5199999996</v>
          </cell>
          <cell r="BG532" t="str">
            <v>313</v>
          </cell>
        </row>
        <row r="533">
          <cell r="AA533">
            <v>2288592.08</v>
          </cell>
          <cell r="BG533" t="str">
            <v>301</v>
          </cell>
        </row>
        <row r="534">
          <cell r="AA534">
            <v>1711498.64</v>
          </cell>
          <cell r="BG534" t="str">
            <v>301</v>
          </cell>
        </row>
        <row r="535">
          <cell r="AA535">
            <v>311527.48</v>
          </cell>
          <cell r="BG535" t="str">
            <v>301</v>
          </cell>
        </row>
        <row r="536">
          <cell r="AA536">
            <v>4439282.29</v>
          </cell>
          <cell r="BG536" t="str">
            <v>301</v>
          </cell>
        </row>
        <row r="537">
          <cell r="AA537">
            <v>585639.53</v>
          </cell>
          <cell r="BG537" t="str">
            <v>301</v>
          </cell>
        </row>
        <row r="538">
          <cell r="AA538">
            <v>989921.97</v>
          </cell>
          <cell r="BG538" t="str">
            <v>301</v>
          </cell>
        </row>
        <row r="539">
          <cell r="AA539">
            <v>238839.06</v>
          </cell>
          <cell r="BG539" t="str">
            <v>301</v>
          </cell>
        </row>
        <row r="540">
          <cell r="AA540">
            <v>163180.22</v>
          </cell>
          <cell r="BG540" t="str">
            <v>301</v>
          </cell>
        </row>
        <row r="541">
          <cell r="AA541">
            <v>3032116.56</v>
          </cell>
          <cell r="BG541" t="str">
            <v>301</v>
          </cell>
        </row>
        <row r="542">
          <cell r="AA542">
            <v>607559.77</v>
          </cell>
          <cell r="BG542" t="str">
            <v>301</v>
          </cell>
        </row>
        <row r="543">
          <cell r="AA543">
            <v>184544</v>
          </cell>
          <cell r="BG543" t="str">
            <v>301</v>
          </cell>
        </row>
        <row r="544">
          <cell r="AA544">
            <v>396514.46</v>
          </cell>
          <cell r="BG544" t="str">
            <v>301</v>
          </cell>
        </row>
        <row r="545">
          <cell r="AA545">
            <v>157557.07999999999</v>
          </cell>
          <cell r="BG545" t="str">
            <v>301</v>
          </cell>
        </row>
        <row r="546">
          <cell r="AA546">
            <v>178453.99</v>
          </cell>
          <cell r="BG546" t="str">
            <v>301</v>
          </cell>
        </row>
        <row r="547">
          <cell r="AA547">
            <v>532270.56000000006</v>
          </cell>
          <cell r="BG547" t="str">
            <v>301</v>
          </cell>
        </row>
        <row r="548">
          <cell r="AA548">
            <v>475899.73</v>
          </cell>
          <cell r="BG548" t="str">
            <v>301</v>
          </cell>
        </row>
        <row r="549">
          <cell r="AA549">
            <v>751208.12</v>
          </cell>
          <cell r="BG549" t="str">
            <v>301</v>
          </cell>
        </row>
        <row r="550">
          <cell r="AA550">
            <v>279591.46999999997</v>
          </cell>
          <cell r="BG550" t="str">
            <v>301</v>
          </cell>
        </row>
        <row r="551">
          <cell r="AA551">
            <v>569131.68999999994</v>
          </cell>
          <cell r="BG551" t="str">
            <v>301</v>
          </cell>
        </row>
        <row r="552">
          <cell r="AA552">
            <v>543961.78</v>
          </cell>
          <cell r="BG552" t="str">
            <v>301</v>
          </cell>
        </row>
        <row r="553">
          <cell r="AA553">
            <v>1384767.15</v>
          </cell>
          <cell r="BG553" t="str">
            <v>301</v>
          </cell>
        </row>
        <row r="554">
          <cell r="AA554">
            <v>8171143.7699999996</v>
          </cell>
          <cell r="BG554" t="str">
            <v>301</v>
          </cell>
        </row>
        <row r="555">
          <cell r="AA555">
            <v>425503.17</v>
          </cell>
          <cell r="BG555" t="str">
            <v>301</v>
          </cell>
        </row>
        <row r="556">
          <cell r="AA556">
            <v>530725.22</v>
          </cell>
          <cell r="BG556" t="str">
            <v>301</v>
          </cell>
        </row>
        <row r="557">
          <cell r="AA557">
            <v>786440.25</v>
          </cell>
          <cell r="BG557" t="str">
            <v>301</v>
          </cell>
        </row>
        <row r="558">
          <cell r="AA558">
            <v>583965.17000000004</v>
          </cell>
          <cell r="BG558" t="str">
            <v>301</v>
          </cell>
        </row>
        <row r="559">
          <cell r="AA559">
            <v>726026.03</v>
          </cell>
          <cell r="BG559" t="str">
            <v>301</v>
          </cell>
        </row>
        <row r="560">
          <cell r="AA560">
            <v>423206.66</v>
          </cell>
          <cell r="BG560" t="str">
            <v>301</v>
          </cell>
        </row>
        <row r="561">
          <cell r="AA561">
            <v>340818.09</v>
          </cell>
          <cell r="BG561" t="str">
            <v>301</v>
          </cell>
        </row>
        <row r="562">
          <cell r="AA562">
            <v>1048487</v>
          </cell>
          <cell r="BG562" t="str">
            <v>301</v>
          </cell>
        </row>
        <row r="563">
          <cell r="AA563">
            <v>436802.57</v>
          </cell>
          <cell r="BG563" t="str">
            <v>301</v>
          </cell>
        </row>
        <row r="564">
          <cell r="AA564">
            <v>400060.47</v>
          </cell>
          <cell r="BG564" t="str">
            <v>301</v>
          </cell>
        </row>
        <row r="565">
          <cell r="AA565">
            <v>1103209.72</v>
          </cell>
          <cell r="BG565" t="str">
            <v>301</v>
          </cell>
        </row>
        <row r="566">
          <cell r="AA566">
            <v>1309530</v>
          </cell>
          <cell r="BG566" t="str">
            <v>301</v>
          </cell>
        </row>
        <row r="567">
          <cell r="AA567">
            <v>5074166</v>
          </cell>
          <cell r="BG567" t="str">
            <v>301</v>
          </cell>
        </row>
        <row r="568">
          <cell r="AA568">
            <v>398232.23</v>
          </cell>
          <cell r="BG568" t="str">
            <v>301</v>
          </cell>
        </row>
        <row r="569">
          <cell r="AA569">
            <v>583915.36</v>
          </cell>
          <cell r="BG569" t="str">
            <v>301</v>
          </cell>
        </row>
        <row r="570">
          <cell r="AA570">
            <v>612986.23</v>
          </cell>
          <cell r="BG570" t="str">
            <v>301</v>
          </cell>
        </row>
        <row r="571">
          <cell r="AA571">
            <v>291330.39</v>
          </cell>
          <cell r="BG571" t="str">
            <v>301</v>
          </cell>
        </row>
        <row r="572">
          <cell r="AA572">
            <v>559063.91</v>
          </cell>
          <cell r="BG572" t="str">
            <v>301</v>
          </cell>
        </row>
        <row r="573">
          <cell r="AA573">
            <v>427185.99</v>
          </cell>
          <cell r="BG573" t="str">
            <v>301</v>
          </cell>
        </row>
        <row r="574">
          <cell r="AA574">
            <v>296078.52</v>
          </cell>
          <cell r="BG574" t="str">
            <v>301</v>
          </cell>
        </row>
        <row r="575">
          <cell r="AA575">
            <v>1302617</v>
          </cell>
          <cell r="BG575" t="str">
            <v>301</v>
          </cell>
        </row>
        <row r="576">
          <cell r="AA576">
            <v>115890.36</v>
          </cell>
          <cell r="BG576" t="str">
            <v>301</v>
          </cell>
        </row>
        <row r="577">
          <cell r="AA577">
            <v>158390.04999999999</v>
          </cell>
          <cell r="BG577" t="str">
            <v>301</v>
          </cell>
        </row>
        <row r="578">
          <cell r="AA578">
            <v>730380.13</v>
          </cell>
          <cell r="BG578" t="str">
            <v>301</v>
          </cell>
        </row>
        <row r="579">
          <cell r="AA579">
            <v>1008119.04</v>
          </cell>
          <cell r="BG579" t="str">
            <v>301</v>
          </cell>
        </row>
        <row r="580">
          <cell r="AA580">
            <v>1078000</v>
          </cell>
          <cell r="BG580" t="str">
            <v>301</v>
          </cell>
        </row>
        <row r="581">
          <cell r="AA581">
            <v>1717782.08</v>
          </cell>
          <cell r="BG581" t="str">
            <v>301</v>
          </cell>
        </row>
        <row r="582">
          <cell r="AA582">
            <v>663346.06000000006</v>
          </cell>
          <cell r="BG582" t="str">
            <v>301</v>
          </cell>
        </row>
        <row r="583">
          <cell r="AA583">
            <v>1899477</v>
          </cell>
          <cell r="BG583" t="str">
            <v>301</v>
          </cell>
        </row>
        <row r="584">
          <cell r="AA584">
            <v>1131441.8700000001</v>
          </cell>
          <cell r="BG584" t="str">
            <v>301</v>
          </cell>
        </row>
        <row r="585">
          <cell r="AA585">
            <v>1187595</v>
          </cell>
          <cell r="BG585" t="str">
            <v>301</v>
          </cell>
        </row>
        <row r="586">
          <cell r="AA586">
            <v>940530.17</v>
          </cell>
          <cell r="BG586" t="str">
            <v>301</v>
          </cell>
        </row>
        <row r="587">
          <cell r="AA587">
            <v>4748000.46</v>
          </cell>
          <cell r="BG587" t="str">
            <v>301</v>
          </cell>
        </row>
        <row r="588">
          <cell r="AA588">
            <v>307650.02</v>
          </cell>
          <cell r="BG588" t="str">
            <v>301</v>
          </cell>
        </row>
        <row r="589">
          <cell r="AA589">
            <v>203948.73</v>
          </cell>
          <cell r="BG589" t="str">
            <v>301</v>
          </cell>
        </row>
        <row r="590">
          <cell r="AA590">
            <v>147440.37</v>
          </cell>
          <cell r="BG590" t="str">
            <v>301</v>
          </cell>
        </row>
        <row r="591">
          <cell r="AA591">
            <v>563155.46</v>
          </cell>
          <cell r="BG591" t="str">
            <v>301</v>
          </cell>
        </row>
        <row r="592">
          <cell r="AA592">
            <v>1040809.12</v>
          </cell>
          <cell r="BG592" t="str">
            <v>301</v>
          </cell>
        </row>
        <row r="593">
          <cell r="AA593">
            <v>590104.66</v>
          </cell>
          <cell r="BG593" t="str">
            <v>313</v>
          </cell>
        </row>
        <row r="594">
          <cell r="AA594">
            <v>1989618.6</v>
          </cell>
          <cell r="BG594" t="str">
            <v>313</v>
          </cell>
        </row>
        <row r="595">
          <cell r="AA595">
            <v>2476386.96</v>
          </cell>
          <cell r="BG595" t="str">
            <v>313</v>
          </cell>
        </row>
        <row r="596">
          <cell r="AA596">
            <v>311463.46000000002</v>
          </cell>
          <cell r="BG596" t="str">
            <v>313</v>
          </cell>
        </row>
        <row r="597">
          <cell r="AA597">
            <v>5496859.6299999999</v>
          </cell>
          <cell r="BG597" t="str">
            <v>313</v>
          </cell>
        </row>
        <row r="598">
          <cell r="AA598">
            <v>510000</v>
          </cell>
          <cell r="BG598" t="str">
            <v>313</v>
          </cell>
        </row>
        <row r="599">
          <cell r="AA599">
            <v>4229171.3499999996</v>
          </cell>
          <cell r="BG599" t="str">
            <v>301</v>
          </cell>
        </row>
        <row r="600">
          <cell r="AA600">
            <v>3616598.49</v>
          </cell>
          <cell r="BG600" t="str">
            <v>301</v>
          </cell>
        </row>
        <row r="601">
          <cell r="AA601">
            <v>3089927.38</v>
          </cell>
          <cell r="BG601" t="str">
            <v>301</v>
          </cell>
        </row>
        <row r="602">
          <cell r="AA602">
            <v>240000</v>
          </cell>
          <cell r="BG602" t="str">
            <v>301</v>
          </cell>
        </row>
        <row r="603">
          <cell r="AA603">
            <v>313875</v>
          </cell>
          <cell r="BG603" t="str">
            <v>301</v>
          </cell>
        </row>
        <row r="604">
          <cell r="AA604">
            <v>649998.63</v>
          </cell>
          <cell r="BG604" t="str">
            <v>313</v>
          </cell>
        </row>
        <row r="605">
          <cell r="AA605">
            <v>369539.47</v>
          </cell>
          <cell r="BG605" t="str">
            <v>313</v>
          </cell>
        </row>
        <row r="606">
          <cell r="AA606">
            <v>980377.15</v>
          </cell>
          <cell r="BG606" t="str">
            <v>313</v>
          </cell>
        </row>
        <row r="607">
          <cell r="AA607">
            <v>1311115.92</v>
          </cell>
          <cell r="BG607" t="str">
            <v>313</v>
          </cell>
        </row>
        <row r="608">
          <cell r="AA608">
            <v>1048526.38</v>
          </cell>
          <cell r="BG608" t="str">
            <v>313</v>
          </cell>
        </row>
        <row r="609">
          <cell r="AA609">
            <v>3260000.21</v>
          </cell>
          <cell r="BG609" t="str">
            <v>301</v>
          </cell>
        </row>
        <row r="610">
          <cell r="AA610">
            <v>4868370.8899999997</v>
          </cell>
          <cell r="BG610" t="str">
            <v>301</v>
          </cell>
        </row>
        <row r="611">
          <cell r="AA611">
            <v>424809.87</v>
          </cell>
          <cell r="BG611" t="str">
            <v>301</v>
          </cell>
        </row>
        <row r="612">
          <cell r="AA612">
            <v>145931.76999999999</v>
          </cell>
          <cell r="BG612" t="str">
            <v>301</v>
          </cell>
        </row>
        <row r="613">
          <cell r="AA613">
            <v>290934.51</v>
          </cell>
          <cell r="BG613" t="str">
            <v>313</v>
          </cell>
        </row>
        <row r="614">
          <cell r="AA614">
            <v>552455.05000000005</v>
          </cell>
          <cell r="BG614" t="str">
            <v>313</v>
          </cell>
        </row>
        <row r="615">
          <cell r="AA615">
            <v>2520000</v>
          </cell>
          <cell r="BG615" t="str">
            <v>301</v>
          </cell>
        </row>
        <row r="616">
          <cell r="AA616">
            <v>183518.19</v>
          </cell>
          <cell r="BG616" t="str">
            <v>301</v>
          </cell>
        </row>
        <row r="617">
          <cell r="AA617">
            <v>586644.87</v>
          </cell>
          <cell r="BG617" t="str">
            <v>301</v>
          </cell>
        </row>
        <row r="618">
          <cell r="AA618">
            <v>115951.05</v>
          </cell>
          <cell r="BG618" t="str">
            <v>301</v>
          </cell>
        </row>
        <row r="619">
          <cell r="AA619">
            <v>99125.73</v>
          </cell>
          <cell r="BG619" t="str">
            <v>301</v>
          </cell>
        </row>
        <row r="620">
          <cell r="AA620">
            <v>1493254.2</v>
          </cell>
          <cell r="BG620" t="str">
            <v>301</v>
          </cell>
        </row>
        <row r="621">
          <cell r="AA621">
            <v>3009946.19</v>
          </cell>
          <cell r="BG621" t="str">
            <v>301</v>
          </cell>
        </row>
        <row r="622">
          <cell r="AA622">
            <v>61370.89</v>
          </cell>
          <cell r="BG622" t="str">
            <v>301</v>
          </cell>
        </row>
        <row r="623">
          <cell r="AA623">
            <v>75395.14</v>
          </cell>
          <cell r="BG623" t="str">
            <v>301</v>
          </cell>
        </row>
        <row r="624">
          <cell r="AA624">
            <v>732374</v>
          </cell>
          <cell r="BG624" t="str">
            <v>301</v>
          </cell>
        </row>
        <row r="625">
          <cell r="AA625">
            <v>1690000</v>
          </cell>
          <cell r="BG625" t="str">
            <v>301</v>
          </cell>
        </row>
        <row r="626">
          <cell r="AA626">
            <v>317493</v>
          </cell>
          <cell r="BG626" t="str">
            <v>301</v>
          </cell>
        </row>
        <row r="627">
          <cell r="AA627">
            <v>1784297.31</v>
          </cell>
          <cell r="BG627" t="str">
            <v>313</v>
          </cell>
        </row>
        <row r="628">
          <cell r="AA628">
            <v>1813296.85</v>
          </cell>
          <cell r="BG628" t="str">
            <v>313</v>
          </cell>
        </row>
        <row r="629">
          <cell r="AA629">
            <v>482294.86</v>
          </cell>
          <cell r="BG629" t="str">
            <v>313</v>
          </cell>
        </row>
        <row r="630">
          <cell r="AA630">
            <v>184490.15</v>
          </cell>
          <cell r="BG630" t="str">
            <v>313</v>
          </cell>
        </row>
        <row r="631">
          <cell r="AA631">
            <v>5730158.6100000003</v>
          </cell>
          <cell r="BG631" t="str">
            <v>313</v>
          </cell>
        </row>
        <row r="632">
          <cell r="AA632">
            <v>775608.13</v>
          </cell>
          <cell r="BG632" t="str">
            <v>313</v>
          </cell>
        </row>
        <row r="633">
          <cell r="AA633">
            <v>2091899.58</v>
          </cell>
          <cell r="BG633" t="str">
            <v>313</v>
          </cell>
        </row>
        <row r="634">
          <cell r="AA634">
            <v>1366924</v>
          </cell>
          <cell r="BG634" t="str">
            <v>313</v>
          </cell>
        </row>
        <row r="635">
          <cell r="AA635">
            <v>2704625</v>
          </cell>
          <cell r="BG635" t="str">
            <v>313</v>
          </cell>
        </row>
        <row r="636">
          <cell r="AA636">
            <v>460469.98</v>
          </cell>
          <cell r="BG636" t="str">
            <v>313</v>
          </cell>
        </row>
        <row r="637">
          <cell r="AA637">
            <v>936968.06</v>
          </cell>
          <cell r="BG637" t="str">
            <v>313</v>
          </cell>
        </row>
        <row r="638">
          <cell r="AA638">
            <v>79489.600000000006</v>
          </cell>
          <cell r="BG638" t="str">
            <v>313</v>
          </cell>
        </row>
        <row r="639">
          <cell r="AA639">
            <v>154432.98000000001</v>
          </cell>
          <cell r="BG639" t="str">
            <v>313</v>
          </cell>
        </row>
        <row r="640">
          <cell r="AA640">
            <v>795365.17</v>
          </cell>
          <cell r="BG640" t="str">
            <v>313</v>
          </cell>
        </row>
        <row r="641">
          <cell r="AA641">
            <v>1606099.45</v>
          </cell>
          <cell r="BG641" t="str">
            <v>313</v>
          </cell>
        </row>
        <row r="642">
          <cell r="AA642">
            <v>121647.09</v>
          </cell>
          <cell r="BG642" t="str">
            <v>313</v>
          </cell>
        </row>
        <row r="643">
          <cell r="AA643">
            <v>910042.07</v>
          </cell>
          <cell r="BG643" t="str">
            <v>301</v>
          </cell>
        </row>
        <row r="644">
          <cell r="AA644">
            <v>296250.53999999998</v>
          </cell>
          <cell r="BG644" t="str">
            <v>301</v>
          </cell>
        </row>
        <row r="645">
          <cell r="AA645">
            <v>1060281.21</v>
          </cell>
          <cell r="BG645" t="str">
            <v>301</v>
          </cell>
        </row>
        <row r="646">
          <cell r="AA646">
            <v>362570.02</v>
          </cell>
          <cell r="BG646" t="str">
            <v>301</v>
          </cell>
        </row>
        <row r="647">
          <cell r="AA647">
            <v>333926.34000000003</v>
          </cell>
          <cell r="BG647" t="str">
            <v>313</v>
          </cell>
        </row>
        <row r="648">
          <cell r="AA648">
            <v>332000</v>
          </cell>
          <cell r="BG648" t="str">
            <v>313</v>
          </cell>
        </row>
        <row r="649">
          <cell r="AA649">
            <v>121800</v>
          </cell>
          <cell r="BG649" t="str">
            <v>313</v>
          </cell>
        </row>
        <row r="650">
          <cell r="AA650">
            <v>405219.08</v>
          </cell>
          <cell r="BG650" t="str">
            <v>313</v>
          </cell>
        </row>
        <row r="651">
          <cell r="AA651">
            <v>726923</v>
          </cell>
          <cell r="BG651" t="str">
            <v>306</v>
          </cell>
        </row>
        <row r="652">
          <cell r="AA652">
            <v>10777933.310000001</v>
          </cell>
          <cell r="BG652" t="str">
            <v>301</v>
          </cell>
        </row>
        <row r="653">
          <cell r="AA653">
            <v>336545.65</v>
          </cell>
          <cell r="BG653" t="str">
            <v>313</v>
          </cell>
        </row>
        <row r="654">
          <cell r="AA654">
            <v>397953.13</v>
          </cell>
          <cell r="BG654" t="str">
            <v>313</v>
          </cell>
        </row>
        <row r="655">
          <cell r="AA655">
            <v>211642.75</v>
          </cell>
          <cell r="BG655" t="str">
            <v>313</v>
          </cell>
        </row>
        <row r="656">
          <cell r="AA656">
            <v>1711816</v>
          </cell>
          <cell r="BG656" t="str">
            <v>313</v>
          </cell>
        </row>
        <row r="657">
          <cell r="AA657">
            <v>11971872.960000001</v>
          </cell>
          <cell r="BG657" t="str">
            <v>313</v>
          </cell>
        </row>
        <row r="658">
          <cell r="AA658">
            <v>4397258.42</v>
          </cell>
          <cell r="BG658" t="str">
            <v>313</v>
          </cell>
        </row>
        <row r="659">
          <cell r="AA659">
            <v>6166666.5899999999</v>
          </cell>
          <cell r="BG659" t="str">
            <v>313</v>
          </cell>
        </row>
        <row r="660">
          <cell r="AA660">
            <v>8102365.3399999999</v>
          </cell>
          <cell r="BG660" t="str">
            <v>313</v>
          </cell>
        </row>
        <row r="661">
          <cell r="AA661">
            <v>1470810.79</v>
          </cell>
          <cell r="BG661" t="str">
            <v>313</v>
          </cell>
        </row>
        <row r="662">
          <cell r="AA662">
            <v>2215200.9700000002</v>
          </cell>
          <cell r="BG662" t="str">
            <v>313</v>
          </cell>
        </row>
        <row r="663">
          <cell r="AA663">
            <v>788765.92</v>
          </cell>
          <cell r="BG663" t="str">
            <v>313</v>
          </cell>
        </row>
        <row r="664">
          <cell r="AA664">
            <v>590730</v>
          </cell>
          <cell r="BG664" t="str">
            <v>313</v>
          </cell>
        </row>
        <row r="665">
          <cell r="AA665">
            <v>1592173.17</v>
          </cell>
          <cell r="BG665" t="str">
            <v>313</v>
          </cell>
        </row>
        <row r="666">
          <cell r="AA666">
            <v>621622.82999999996</v>
          </cell>
          <cell r="BG666" t="str">
            <v>313</v>
          </cell>
        </row>
        <row r="667">
          <cell r="AA667">
            <v>514634.75</v>
          </cell>
          <cell r="BG667" t="str">
            <v>313</v>
          </cell>
        </row>
        <row r="668">
          <cell r="AA668">
            <v>674159.48</v>
          </cell>
          <cell r="BG668" t="str">
            <v>313</v>
          </cell>
        </row>
        <row r="669">
          <cell r="AA669">
            <v>788802.9</v>
          </cell>
          <cell r="BG669" t="str">
            <v>313</v>
          </cell>
        </row>
        <row r="670">
          <cell r="AA670">
            <v>616407.63</v>
          </cell>
          <cell r="BG670" t="str">
            <v>313</v>
          </cell>
        </row>
        <row r="671">
          <cell r="AA671">
            <v>2625164.86</v>
          </cell>
          <cell r="BG671" t="str">
            <v>313</v>
          </cell>
        </row>
        <row r="672">
          <cell r="AA672">
            <v>1360192.06</v>
          </cell>
          <cell r="BG672" t="str">
            <v>313</v>
          </cell>
        </row>
        <row r="673">
          <cell r="AA673">
            <v>569484.81999999995</v>
          </cell>
          <cell r="BG673" t="str">
            <v>313</v>
          </cell>
        </row>
        <row r="674">
          <cell r="AA674">
            <v>482272.09</v>
          </cell>
          <cell r="BG674" t="str">
            <v>313</v>
          </cell>
        </row>
        <row r="675">
          <cell r="AA675">
            <v>621447.62</v>
          </cell>
          <cell r="BG675" t="str">
            <v>313</v>
          </cell>
        </row>
        <row r="676">
          <cell r="AA676">
            <v>12722428.1</v>
          </cell>
          <cell r="BG676" t="str">
            <v>313</v>
          </cell>
        </row>
        <row r="677">
          <cell r="AA677">
            <v>465764.94</v>
          </cell>
          <cell r="BG677" t="str">
            <v>313</v>
          </cell>
        </row>
        <row r="678">
          <cell r="AA678">
            <v>750845.78</v>
          </cell>
          <cell r="BG678" t="str">
            <v>313</v>
          </cell>
        </row>
        <row r="679">
          <cell r="AA679">
            <v>941587.3</v>
          </cell>
          <cell r="BG679" t="str">
            <v>313</v>
          </cell>
        </row>
        <row r="680">
          <cell r="AA680">
            <v>648620.86</v>
          </cell>
          <cell r="BG680" t="str">
            <v>313</v>
          </cell>
        </row>
        <row r="681">
          <cell r="AA681">
            <v>793879.31</v>
          </cell>
          <cell r="BG681" t="str">
            <v>313</v>
          </cell>
        </row>
        <row r="682">
          <cell r="AA682">
            <v>8325379.2599999998</v>
          </cell>
          <cell r="BG682" t="str">
            <v>313</v>
          </cell>
        </row>
        <row r="683">
          <cell r="AA683">
            <v>593643.4</v>
          </cell>
          <cell r="BG683" t="str">
            <v>313</v>
          </cell>
        </row>
        <row r="684">
          <cell r="AA684">
            <v>661566.1</v>
          </cell>
          <cell r="BG684" t="str">
            <v>313</v>
          </cell>
        </row>
        <row r="685">
          <cell r="AA685">
            <v>290458.27</v>
          </cell>
          <cell r="BG685" t="str">
            <v>313</v>
          </cell>
        </row>
        <row r="686">
          <cell r="AA686">
            <v>1598680.2</v>
          </cell>
          <cell r="BG686" t="str">
            <v>313</v>
          </cell>
        </row>
        <row r="687">
          <cell r="AA687">
            <v>2094896.03</v>
          </cell>
          <cell r="BG687" t="str">
            <v>313</v>
          </cell>
        </row>
        <row r="688">
          <cell r="AA688">
            <v>338589.71</v>
          </cell>
          <cell r="BG688" t="str">
            <v>313</v>
          </cell>
        </row>
        <row r="689">
          <cell r="AA689">
            <v>409874.61</v>
          </cell>
          <cell r="BG689" t="str">
            <v>313</v>
          </cell>
        </row>
        <row r="690">
          <cell r="AA690">
            <v>428027.56</v>
          </cell>
          <cell r="BG690" t="str">
            <v>313</v>
          </cell>
        </row>
        <row r="691">
          <cell r="AA691">
            <v>390000</v>
          </cell>
          <cell r="BG691" t="str">
            <v>313</v>
          </cell>
        </row>
        <row r="692">
          <cell r="AA692">
            <v>9926184.1400000006</v>
          </cell>
          <cell r="BG692" t="str">
            <v>313</v>
          </cell>
        </row>
        <row r="693">
          <cell r="AA693">
            <v>253874.79</v>
          </cell>
          <cell r="BG693" t="str">
            <v>301</v>
          </cell>
        </row>
        <row r="694">
          <cell r="AA694">
            <v>145135.20000000001</v>
          </cell>
          <cell r="BG694" t="str">
            <v>301</v>
          </cell>
        </row>
        <row r="695">
          <cell r="AA695">
            <v>47391.4</v>
          </cell>
          <cell r="BG695" t="str">
            <v>301</v>
          </cell>
        </row>
        <row r="696">
          <cell r="AA696">
            <v>1104346.26</v>
          </cell>
          <cell r="BG696" t="str">
            <v>313</v>
          </cell>
        </row>
        <row r="697">
          <cell r="AA697">
            <v>7866495.6100000003</v>
          </cell>
          <cell r="BG697" t="str">
            <v>313</v>
          </cell>
        </row>
        <row r="698">
          <cell r="AA698">
            <v>605761.25</v>
          </cell>
          <cell r="BG698" t="str">
            <v>313</v>
          </cell>
        </row>
        <row r="699">
          <cell r="AA699">
            <v>1494778.82</v>
          </cell>
          <cell r="BG699" t="str">
            <v>301</v>
          </cell>
        </row>
        <row r="700">
          <cell r="AA700">
            <v>55385.1</v>
          </cell>
          <cell r="BG700" t="str">
            <v>301</v>
          </cell>
        </row>
        <row r="701">
          <cell r="AA701">
            <v>1264744.58</v>
          </cell>
          <cell r="BG701" t="str">
            <v>301</v>
          </cell>
        </row>
        <row r="702">
          <cell r="AA702">
            <v>1102897.0900000001</v>
          </cell>
          <cell r="BG702" t="str">
            <v>301</v>
          </cell>
        </row>
        <row r="703">
          <cell r="AA703">
            <v>71528.509999999995</v>
          </cell>
          <cell r="BG703" t="str">
            <v>301</v>
          </cell>
        </row>
        <row r="704">
          <cell r="AA704">
            <v>371853.22</v>
          </cell>
          <cell r="BG704" t="str">
            <v>301</v>
          </cell>
        </row>
        <row r="705">
          <cell r="AA705">
            <v>1076521.1399999999</v>
          </cell>
          <cell r="BG705" t="str">
            <v>313</v>
          </cell>
        </row>
        <row r="706">
          <cell r="AA706">
            <v>1160680.6299999999</v>
          </cell>
          <cell r="BG706" t="str">
            <v>313</v>
          </cell>
        </row>
        <row r="707">
          <cell r="AA707">
            <v>427855.2</v>
          </cell>
          <cell r="BG707" t="str">
            <v>313</v>
          </cell>
        </row>
        <row r="708">
          <cell r="AA708">
            <v>77490.759999999995</v>
          </cell>
          <cell r="BG708" t="str">
            <v>313</v>
          </cell>
        </row>
        <row r="709">
          <cell r="AA709">
            <v>315000</v>
          </cell>
          <cell r="BG709" t="str">
            <v>313</v>
          </cell>
        </row>
        <row r="710">
          <cell r="AA710">
            <v>729957.44</v>
          </cell>
          <cell r="BG710" t="str">
            <v>301</v>
          </cell>
        </row>
        <row r="711">
          <cell r="AA711">
            <v>378810.73</v>
          </cell>
          <cell r="BG711" t="str">
            <v>313</v>
          </cell>
        </row>
        <row r="712">
          <cell r="AA712">
            <v>766295.61</v>
          </cell>
          <cell r="BG712" t="str">
            <v>313</v>
          </cell>
        </row>
        <row r="713">
          <cell r="AA713">
            <v>194422.49</v>
          </cell>
          <cell r="BG713" t="str">
            <v>313</v>
          </cell>
        </row>
        <row r="714">
          <cell r="AA714">
            <v>114119.69</v>
          </cell>
          <cell r="BG714" t="str">
            <v>313</v>
          </cell>
        </row>
        <row r="715">
          <cell r="AA715">
            <v>440435.22</v>
          </cell>
          <cell r="BG715" t="str">
            <v>313</v>
          </cell>
        </row>
        <row r="716">
          <cell r="AA716">
            <v>861630.44</v>
          </cell>
          <cell r="BG716" t="str">
            <v>313</v>
          </cell>
        </row>
        <row r="717">
          <cell r="AA717">
            <v>471280</v>
          </cell>
          <cell r="BG717" t="str">
            <v>313</v>
          </cell>
        </row>
        <row r="718">
          <cell r="AA718">
            <v>233685.2</v>
          </cell>
          <cell r="BG718" t="str">
            <v>313</v>
          </cell>
        </row>
        <row r="719">
          <cell r="AA719">
            <v>380290.53</v>
          </cell>
          <cell r="BG719" t="str">
            <v>313</v>
          </cell>
        </row>
        <row r="720">
          <cell r="AA720">
            <v>1500000</v>
          </cell>
          <cell r="BG720" t="str">
            <v>313</v>
          </cell>
        </row>
        <row r="721">
          <cell r="AA721">
            <v>3864385.31</v>
          </cell>
          <cell r="BG721" t="str">
            <v>301</v>
          </cell>
        </row>
        <row r="722">
          <cell r="AA722">
            <v>3905453.24</v>
          </cell>
          <cell r="BG722" t="str">
            <v>313</v>
          </cell>
        </row>
        <row r="723">
          <cell r="AA723">
            <v>2066000</v>
          </cell>
          <cell r="BG723" t="str">
            <v>313</v>
          </cell>
        </row>
        <row r="724">
          <cell r="AA724">
            <v>2246480.1</v>
          </cell>
          <cell r="BG724" t="str">
            <v>301</v>
          </cell>
        </row>
        <row r="725">
          <cell r="AA725">
            <v>601243.09</v>
          </cell>
          <cell r="BG725" t="str">
            <v>301</v>
          </cell>
        </row>
        <row r="726">
          <cell r="AA726">
            <v>3665421</v>
          </cell>
          <cell r="BG726" t="str">
            <v>301</v>
          </cell>
        </row>
        <row r="727">
          <cell r="AA727">
            <v>2741172</v>
          </cell>
          <cell r="BG727" t="str">
            <v>301</v>
          </cell>
        </row>
        <row r="728">
          <cell r="AA728">
            <v>2204508</v>
          </cell>
          <cell r="BG728" t="str">
            <v>301</v>
          </cell>
        </row>
        <row r="729">
          <cell r="AA729">
            <v>1870326.37</v>
          </cell>
          <cell r="BG729" t="str">
            <v>313</v>
          </cell>
        </row>
        <row r="730">
          <cell r="AA730">
            <v>4619699.7300000004</v>
          </cell>
          <cell r="BG730" t="str">
            <v>313</v>
          </cell>
        </row>
        <row r="731">
          <cell r="AA731">
            <v>5520000</v>
          </cell>
          <cell r="BG731" t="str">
            <v>313</v>
          </cell>
        </row>
        <row r="732">
          <cell r="AA732">
            <v>830087.73</v>
          </cell>
          <cell r="BG732" t="str">
            <v>313</v>
          </cell>
        </row>
        <row r="733">
          <cell r="AA733">
            <v>6962770.6299999999</v>
          </cell>
          <cell r="BG733" t="str">
            <v>306</v>
          </cell>
        </row>
        <row r="734">
          <cell r="AA734">
            <v>614668.43999999994</v>
          </cell>
          <cell r="BG734" t="str">
            <v>313</v>
          </cell>
        </row>
        <row r="735">
          <cell r="AA735">
            <v>291871.99</v>
          </cell>
          <cell r="BG735" t="str">
            <v>313</v>
          </cell>
        </row>
        <row r="736">
          <cell r="AA736">
            <v>391281.51</v>
          </cell>
          <cell r="BG736" t="str">
            <v>301</v>
          </cell>
        </row>
        <row r="737">
          <cell r="AA737">
            <v>397058.75</v>
          </cell>
          <cell r="BG737" t="str">
            <v>306</v>
          </cell>
        </row>
        <row r="738">
          <cell r="AA738">
            <v>1202324.94</v>
          </cell>
          <cell r="BG738" t="str">
            <v>306</v>
          </cell>
        </row>
        <row r="739">
          <cell r="AA739">
            <v>213378.19</v>
          </cell>
          <cell r="BG739" t="str">
            <v>313</v>
          </cell>
        </row>
        <row r="740">
          <cell r="AA740">
            <v>2084907.4</v>
          </cell>
          <cell r="BG740" t="str">
            <v>305</v>
          </cell>
        </row>
        <row r="741">
          <cell r="AA741">
            <v>1510677.65</v>
          </cell>
          <cell r="BG741" t="str">
            <v>313</v>
          </cell>
        </row>
        <row r="742">
          <cell r="AA742">
            <v>4363925.76</v>
          </cell>
          <cell r="BG742" t="str">
            <v>313</v>
          </cell>
        </row>
        <row r="743">
          <cell r="AA743">
            <v>6023644.8300000001</v>
          </cell>
          <cell r="BG743" t="str">
            <v>313</v>
          </cell>
        </row>
        <row r="744">
          <cell r="AA744">
            <v>5448420.2400000002</v>
          </cell>
          <cell r="BG744" t="str">
            <v>313</v>
          </cell>
        </row>
        <row r="745">
          <cell r="AA745">
            <v>882577.79</v>
          </cell>
          <cell r="BG745" t="str">
            <v>313</v>
          </cell>
        </row>
        <row r="746">
          <cell r="AA746">
            <v>869507.7</v>
          </cell>
          <cell r="BG746" t="str">
            <v>313</v>
          </cell>
        </row>
        <row r="747">
          <cell r="AA747">
            <v>2279276.23</v>
          </cell>
          <cell r="BG747" t="str">
            <v>301</v>
          </cell>
        </row>
        <row r="748">
          <cell r="AA748">
            <v>1730261.11</v>
          </cell>
          <cell r="BG748" t="str">
            <v>301</v>
          </cell>
        </row>
        <row r="749">
          <cell r="AA749">
            <v>116720.19</v>
          </cell>
          <cell r="BG749" t="str">
            <v>301</v>
          </cell>
        </row>
        <row r="750">
          <cell r="AA750">
            <v>1597560.84</v>
          </cell>
          <cell r="BG750" t="str">
            <v>301</v>
          </cell>
        </row>
        <row r="751">
          <cell r="AA751">
            <v>643570.30000000005</v>
          </cell>
          <cell r="BG751" t="str">
            <v>301</v>
          </cell>
        </row>
        <row r="752">
          <cell r="AA752">
            <v>284487.59000000003</v>
          </cell>
          <cell r="BG752" t="str">
            <v>301</v>
          </cell>
        </row>
        <row r="753">
          <cell r="AA753">
            <v>779496.2</v>
          </cell>
          <cell r="BG753" t="str">
            <v>301</v>
          </cell>
        </row>
        <row r="754">
          <cell r="AA754">
            <v>292311.07</v>
          </cell>
          <cell r="BG754" t="str">
            <v>301</v>
          </cell>
        </row>
        <row r="755">
          <cell r="AA755">
            <v>1733102</v>
          </cell>
          <cell r="BG755" t="str">
            <v>301</v>
          </cell>
        </row>
        <row r="756">
          <cell r="AA756">
            <v>3192951.62</v>
          </cell>
          <cell r="BG756" t="str">
            <v>313</v>
          </cell>
        </row>
        <row r="757">
          <cell r="AA757">
            <v>5073090.43</v>
          </cell>
          <cell r="BG757" t="str">
            <v>313</v>
          </cell>
        </row>
        <row r="758">
          <cell r="AA758">
            <v>1179711.68</v>
          </cell>
          <cell r="BG758" t="str">
            <v>313</v>
          </cell>
        </row>
        <row r="759">
          <cell r="AA759">
            <v>171384.17</v>
          </cell>
          <cell r="BG759" t="str">
            <v>313</v>
          </cell>
        </row>
        <row r="760">
          <cell r="AA760">
            <v>873316.08</v>
          </cell>
          <cell r="BG760" t="str">
            <v>313</v>
          </cell>
        </row>
        <row r="761">
          <cell r="AA761">
            <v>8653024.1199999992</v>
          </cell>
          <cell r="BG761" t="str">
            <v>313</v>
          </cell>
        </row>
        <row r="762">
          <cell r="AA762">
            <v>5619685.4500000002</v>
          </cell>
          <cell r="BG762" t="str">
            <v>313</v>
          </cell>
        </row>
        <row r="763">
          <cell r="AA763">
            <v>6885198.6399999997</v>
          </cell>
          <cell r="BG763" t="str">
            <v>313</v>
          </cell>
        </row>
        <row r="764">
          <cell r="AA764">
            <v>3877815.41</v>
          </cell>
          <cell r="BG764" t="str">
            <v>313</v>
          </cell>
        </row>
        <row r="765">
          <cell r="AA765">
            <v>458111.56</v>
          </cell>
          <cell r="BG765" t="str">
            <v>313</v>
          </cell>
        </row>
        <row r="766">
          <cell r="AA766">
            <v>341369.02</v>
          </cell>
          <cell r="BG766" t="str">
            <v>313</v>
          </cell>
        </row>
        <row r="767">
          <cell r="AA767">
            <v>6781214.8600000003</v>
          </cell>
          <cell r="BG767" t="str">
            <v>313</v>
          </cell>
        </row>
        <row r="768">
          <cell r="AA768">
            <v>2305483.63</v>
          </cell>
          <cell r="BG768" t="str">
            <v>313</v>
          </cell>
        </row>
        <row r="769">
          <cell r="AA769">
            <v>2635211.9500000002</v>
          </cell>
          <cell r="BG769" t="str">
            <v>313</v>
          </cell>
        </row>
        <row r="770">
          <cell r="AA770">
            <v>2000000</v>
          </cell>
          <cell r="BG770" t="str">
            <v>313</v>
          </cell>
        </row>
        <row r="771">
          <cell r="AA771">
            <v>2360000</v>
          </cell>
          <cell r="BG771" t="str">
            <v>313</v>
          </cell>
        </row>
        <row r="772">
          <cell r="AA772">
            <v>541125</v>
          </cell>
          <cell r="BG772" t="str">
            <v>313</v>
          </cell>
        </row>
        <row r="773">
          <cell r="AA773">
            <v>2003162.03</v>
          </cell>
          <cell r="BG773" t="str">
            <v>313</v>
          </cell>
        </row>
        <row r="774">
          <cell r="AA774">
            <v>4143926.37</v>
          </cell>
          <cell r="BG774" t="str">
            <v>313</v>
          </cell>
        </row>
        <row r="775">
          <cell r="AA775">
            <v>2503622.17</v>
          </cell>
          <cell r="BG775" t="str">
            <v>313</v>
          </cell>
        </row>
        <row r="776">
          <cell r="AA776">
            <v>1122313.3899999999</v>
          </cell>
          <cell r="BG776" t="str">
            <v>313</v>
          </cell>
        </row>
        <row r="777">
          <cell r="AA777">
            <v>14424017.109999999</v>
          </cell>
          <cell r="BG777" t="str">
            <v>313</v>
          </cell>
        </row>
        <row r="778">
          <cell r="AA778">
            <v>1500000</v>
          </cell>
          <cell r="BG778" t="str">
            <v>313</v>
          </cell>
        </row>
        <row r="779">
          <cell r="AA779">
            <v>2281933.36</v>
          </cell>
          <cell r="BG779" t="str">
            <v>313</v>
          </cell>
        </row>
        <row r="780">
          <cell r="AA780">
            <v>190808.13</v>
          </cell>
          <cell r="BG780" t="str">
            <v>313</v>
          </cell>
        </row>
        <row r="781">
          <cell r="AA781">
            <v>469589.39</v>
          </cell>
          <cell r="BG781" t="str">
            <v>301</v>
          </cell>
        </row>
        <row r="782">
          <cell r="AA782">
            <v>909728.28</v>
          </cell>
          <cell r="BG782" t="str">
            <v>301</v>
          </cell>
        </row>
        <row r="783">
          <cell r="AA783">
            <v>1012481.28</v>
          </cell>
          <cell r="BG783" t="str">
            <v>313</v>
          </cell>
        </row>
        <row r="784">
          <cell r="AA784">
            <v>885920.96</v>
          </cell>
          <cell r="BG784" t="str">
            <v>313</v>
          </cell>
        </row>
        <row r="785">
          <cell r="AA785">
            <v>101161.83</v>
          </cell>
          <cell r="BG785" t="str">
            <v>313</v>
          </cell>
        </row>
        <row r="786">
          <cell r="AA786">
            <v>21677.67</v>
          </cell>
          <cell r="BG786" t="str">
            <v>313</v>
          </cell>
        </row>
        <row r="787">
          <cell r="AA787">
            <v>38152.51</v>
          </cell>
          <cell r="BG787" t="str">
            <v>313</v>
          </cell>
        </row>
        <row r="788">
          <cell r="AA788">
            <v>1292422.5900000001</v>
          </cell>
          <cell r="BG788" t="str">
            <v>313</v>
          </cell>
        </row>
        <row r="789">
          <cell r="AA789">
            <v>176233.60000000001</v>
          </cell>
          <cell r="BG789" t="str">
            <v>313</v>
          </cell>
        </row>
        <row r="790">
          <cell r="AA790">
            <v>546708.78</v>
          </cell>
          <cell r="BG790" t="str">
            <v>313</v>
          </cell>
        </row>
        <row r="791">
          <cell r="AA791">
            <v>408502.32</v>
          </cell>
          <cell r="BG791" t="str">
            <v>313</v>
          </cell>
        </row>
        <row r="792">
          <cell r="AA792">
            <v>1684519</v>
          </cell>
          <cell r="BG792" t="str">
            <v>313</v>
          </cell>
        </row>
        <row r="793">
          <cell r="AA793">
            <v>8280000</v>
          </cell>
          <cell r="BG793" t="str">
            <v>313</v>
          </cell>
        </row>
        <row r="794">
          <cell r="AA794">
            <v>2725754.1</v>
          </cell>
          <cell r="BG794" t="str">
            <v>301</v>
          </cell>
        </row>
        <row r="795">
          <cell r="AA795">
            <v>106977.61</v>
          </cell>
          <cell r="BG795" t="str">
            <v>301</v>
          </cell>
        </row>
        <row r="796">
          <cell r="AA796">
            <v>598800</v>
          </cell>
          <cell r="BG796" t="str">
            <v>306</v>
          </cell>
        </row>
        <row r="797">
          <cell r="AA797">
            <v>5560626.8799999999</v>
          </cell>
          <cell r="BG797" t="str">
            <v>313</v>
          </cell>
        </row>
        <row r="798">
          <cell r="AA798">
            <v>7987190.8099999996</v>
          </cell>
          <cell r="BG798" t="str">
            <v>313</v>
          </cell>
        </row>
        <row r="799">
          <cell r="AA799">
            <v>1612533.14</v>
          </cell>
          <cell r="BG799" t="str">
            <v>313</v>
          </cell>
        </row>
        <row r="800">
          <cell r="AA800">
            <v>177931</v>
          </cell>
          <cell r="BG800" t="str">
            <v>301</v>
          </cell>
        </row>
        <row r="801">
          <cell r="AA801">
            <v>707476</v>
          </cell>
          <cell r="BG801" t="str">
            <v>313</v>
          </cell>
        </row>
        <row r="802">
          <cell r="AA802">
            <v>756636.82</v>
          </cell>
          <cell r="BG802" t="str">
            <v>313</v>
          </cell>
        </row>
        <row r="803">
          <cell r="AA803">
            <v>823178.88</v>
          </cell>
          <cell r="BG803" t="str">
            <v>313</v>
          </cell>
        </row>
        <row r="804">
          <cell r="AA804">
            <v>940752</v>
          </cell>
          <cell r="BG804" t="str">
            <v>301</v>
          </cell>
        </row>
        <row r="805">
          <cell r="AA805">
            <v>5769402.1399999997</v>
          </cell>
          <cell r="BG805" t="str">
            <v>313</v>
          </cell>
        </row>
        <row r="806">
          <cell r="AA806">
            <v>4068233.44</v>
          </cell>
          <cell r="BG806" t="str">
            <v>313</v>
          </cell>
        </row>
        <row r="807">
          <cell r="AA807">
            <v>2329030.71</v>
          </cell>
          <cell r="BG807" t="str">
            <v>313</v>
          </cell>
        </row>
        <row r="808">
          <cell r="AA808">
            <v>1156851.3799999999</v>
          </cell>
          <cell r="BG808" t="str">
            <v>313</v>
          </cell>
        </row>
        <row r="809">
          <cell r="AA809">
            <v>5516061.2000000002</v>
          </cell>
          <cell r="BG809" t="str">
            <v>313</v>
          </cell>
        </row>
        <row r="810">
          <cell r="AA810">
            <v>1737661.54</v>
          </cell>
          <cell r="BG810" t="str">
            <v>313</v>
          </cell>
        </row>
        <row r="811">
          <cell r="AA811">
            <v>75161.179999999993</v>
          </cell>
          <cell r="BG811" t="str">
            <v>301</v>
          </cell>
        </row>
        <row r="812">
          <cell r="AA812">
            <v>727795.97</v>
          </cell>
          <cell r="BG812" t="str">
            <v>301</v>
          </cell>
        </row>
        <row r="813">
          <cell r="AA813">
            <v>24777.41</v>
          </cell>
          <cell r="BG813" t="str">
            <v>301</v>
          </cell>
        </row>
        <row r="814">
          <cell r="AA814">
            <v>276888.78000000003</v>
          </cell>
          <cell r="BG814" t="str">
            <v>301</v>
          </cell>
        </row>
        <row r="815">
          <cell r="AA815">
            <v>1465230.08</v>
          </cell>
          <cell r="BG815" t="str">
            <v>301</v>
          </cell>
        </row>
        <row r="816">
          <cell r="AA816">
            <v>1532534.56</v>
          </cell>
          <cell r="BG816" t="str">
            <v>301</v>
          </cell>
        </row>
        <row r="817">
          <cell r="AA817">
            <v>8477939.3000000007</v>
          </cell>
          <cell r="BG817" t="str">
            <v>301</v>
          </cell>
        </row>
        <row r="818">
          <cell r="AA818">
            <v>1280955.73</v>
          </cell>
          <cell r="BG818" t="str">
            <v>306</v>
          </cell>
        </row>
        <row r="819">
          <cell r="AA819">
            <v>303714.26</v>
          </cell>
          <cell r="BG819" t="str">
            <v>306</v>
          </cell>
        </row>
        <row r="820">
          <cell r="AA820">
            <v>347492.56</v>
          </cell>
          <cell r="BG820" t="str">
            <v>306</v>
          </cell>
        </row>
        <row r="821">
          <cell r="AA821">
            <v>1218467.25</v>
          </cell>
          <cell r="BG821" t="str">
            <v>306</v>
          </cell>
        </row>
        <row r="822">
          <cell r="AA822">
            <v>815134.32</v>
          </cell>
          <cell r="BG822" t="str">
            <v>306</v>
          </cell>
        </row>
        <row r="823">
          <cell r="AA823">
            <v>131973.17000000001</v>
          </cell>
          <cell r="BG823" t="str">
            <v>306</v>
          </cell>
        </row>
        <row r="824">
          <cell r="AA824">
            <v>520774.32</v>
          </cell>
          <cell r="BG824" t="str">
            <v>306</v>
          </cell>
        </row>
        <row r="825">
          <cell r="AA825">
            <v>2302537.94</v>
          </cell>
          <cell r="BG825" t="str">
            <v>306</v>
          </cell>
        </row>
        <row r="826">
          <cell r="AA826">
            <v>113211.43</v>
          </cell>
          <cell r="BG826" t="str">
            <v>301</v>
          </cell>
        </row>
        <row r="827">
          <cell r="AA827">
            <v>894000</v>
          </cell>
          <cell r="BG827" t="str">
            <v>301</v>
          </cell>
        </row>
        <row r="828">
          <cell r="AA828">
            <v>492000</v>
          </cell>
          <cell r="BG828" t="str">
            <v>301</v>
          </cell>
        </row>
        <row r="829">
          <cell r="AA829">
            <v>1119000</v>
          </cell>
          <cell r="BG829" t="str">
            <v>301</v>
          </cell>
        </row>
        <row r="830">
          <cell r="AA830">
            <v>7212843.6399999997</v>
          </cell>
          <cell r="BG830" t="str">
            <v>306</v>
          </cell>
        </row>
        <row r="831">
          <cell r="AA831">
            <v>8200000</v>
          </cell>
          <cell r="BG831" t="str">
            <v>306</v>
          </cell>
        </row>
        <row r="832">
          <cell r="AA832">
            <v>86207.9</v>
          </cell>
          <cell r="BG832" t="str">
            <v>306</v>
          </cell>
        </row>
        <row r="833">
          <cell r="AA833">
            <v>881785.94</v>
          </cell>
          <cell r="BG833" t="str">
            <v>306</v>
          </cell>
        </row>
        <row r="834">
          <cell r="AA834">
            <v>617826.78</v>
          </cell>
          <cell r="BG834" t="str">
            <v>306</v>
          </cell>
        </row>
        <row r="835">
          <cell r="AA835">
            <v>834107.61</v>
          </cell>
          <cell r="BG835" t="str">
            <v>306</v>
          </cell>
        </row>
        <row r="836">
          <cell r="AA836">
            <v>291250.62</v>
          </cell>
          <cell r="BG836" t="str">
            <v>306</v>
          </cell>
        </row>
        <row r="837">
          <cell r="AA837">
            <v>291363.67</v>
          </cell>
          <cell r="BG837" t="str">
            <v>306</v>
          </cell>
        </row>
        <row r="838">
          <cell r="AA838">
            <v>313822.65999999997</v>
          </cell>
          <cell r="BG838" t="str">
            <v>306</v>
          </cell>
        </row>
        <row r="839">
          <cell r="AA839">
            <v>367959.81</v>
          </cell>
          <cell r="BG839" t="str">
            <v>306</v>
          </cell>
        </row>
        <row r="840">
          <cell r="AA840">
            <v>861375.96</v>
          </cell>
          <cell r="BG840" t="str">
            <v>301</v>
          </cell>
        </row>
        <row r="841">
          <cell r="AA841">
            <v>3006666.72</v>
          </cell>
          <cell r="BG841" t="str">
            <v>306</v>
          </cell>
        </row>
        <row r="842">
          <cell r="AA842">
            <v>2110185.83</v>
          </cell>
          <cell r="BG842" t="str">
            <v>301</v>
          </cell>
        </row>
        <row r="843">
          <cell r="AA843">
            <v>1651531.03</v>
          </cell>
          <cell r="BG843" t="str">
            <v>313</v>
          </cell>
        </row>
        <row r="844">
          <cell r="AA844">
            <v>3611833.34</v>
          </cell>
          <cell r="BG844" t="str">
            <v>313</v>
          </cell>
        </row>
        <row r="845">
          <cell r="AA845">
            <v>19316486.719999999</v>
          </cell>
          <cell r="BG845" t="str">
            <v>301</v>
          </cell>
        </row>
        <row r="846">
          <cell r="AA846">
            <v>2501941.7799999998</v>
          </cell>
          <cell r="BG846" t="str">
            <v>313</v>
          </cell>
        </row>
        <row r="847">
          <cell r="AA847">
            <v>165180.46</v>
          </cell>
          <cell r="BG847" t="str">
            <v>306</v>
          </cell>
        </row>
        <row r="848">
          <cell r="AA848">
            <v>529700.78</v>
          </cell>
          <cell r="BG848" t="str">
            <v>306</v>
          </cell>
        </row>
        <row r="849">
          <cell r="AA849">
            <v>238174.81</v>
          </cell>
          <cell r="BG849" t="str">
            <v>306</v>
          </cell>
        </row>
        <row r="850">
          <cell r="AA850">
            <v>1830000</v>
          </cell>
          <cell r="BG850" t="str">
            <v>306</v>
          </cell>
        </row>
        <row r="851">
          <cell r="AA851">
            <v>46622.11</v>
          </cell>
          <cell r="BG851" t="str">
            <v>301</v>
          </cell>
        </row>
        <row r="852">
          <cell r="AA852">
            <v>58075.31</v>
          </cell>
          <cell r="BG852" t="str">
            <v>301</v>
          </cell>
        </row>
        <row r="853">
          <cell r="AA853">
            <v>229676.6</v>
          </cell>
          <cell r="BG853" t="str">
            <v>301</v>
          </cell>
        </row>
        <row r="854">
          <cell r="AA854">
            <v>60184.78</v>
          </cell>
          <cell r="BG854" t="str">
            <v>301</v>
          </cell>
        </row>
        <row r="855">
          <cell r="AA855">
            <v>336667.17</v>
          </cell>
          <cell r="BG855" t="str">
            <v>301</v>
          </cell>
        </row>
        <row r="856">
          <cell r="AA856">
            <v>85746.63</v>
          </cell>
          <cell r="BG856" t="str">
            <v>301</v>
          </cell>
        </row>
        <row r="857">
          <cell r="AA857">
            <v>327648.68</v>
          </cell>
          <cell r="BG857" t="str">
            <v>301</v>
          </cell>
        </row>
        <row r="858">
          <cell r="AA858">
            <v>365160.55</v>
          </cell>
          <cell r="BG858" t="str">
            <v>301</v>
          </cell>
        </row>
        <row r="859">
          <cell r="AA859">
            <v>225872.48</v>
          </cell>
          <cell r="BG859" t="str">
            <v>301</v>
          </cell>
        </row>
        <row r="860">
          <cell r="AA860">
            <v>709553.6</v>
          </cell>
          <cell r="BG860" t="str">
            <v>301</v>
          </cell>
        </row>
        <row r="861">
          <cell r="AA861">
            <v>851166</v>
          </cell>
          <cell r="BG861" t="str">
            <v>301</v>
          </cell>
        </row>
        <row r="862">
          <cell r="AA862">
            <v>2449374</v>
          </cell>
          <cell r="BG862" t="str">
            <v>301</v>
          </cell>
        </row>
        <row r="863">
          <cell r="AA863">
            <v>391365.15</v>
          </cell>
          <cell r="BG863" t="str">
            <v>301</v>
          </cell>
        </row>
        <row r="864">
          <cell r="AA864">
            <v>1616287</v>
          </cell>
          <cell r="BG864" t="str">
            <v>301</v>
          </cell>
        </row>
        <row r="865">
          <cell r="AA865">
            <v>153858</v>
          </cell>
          <cell r="BG865" t="str">
            <v>301</v>
          </cell>
        </row>
        <row r="866">
          <cell r="AA866">
            <v>1370859.04</v>
          </cell>
          <cell r="BG866" t="str">
            <v>301</v>
          </cell>
        </row>
        <row r="867">
          <cell r="AA867">
            <v>99157</v>
          </cell>
          <cell r="BG867" t="str">
            <v>301</v>
          </cell>
        </row>
        <row r="868">
          <cell r="AA868">
            <v>84633</v>
          </cell>
          <cell r="BG868" t="str">
            <v>301</v>
          </cell>
        </row>
        <row r="869">
          <cell r="AA869">
            <v>722969</v>
          </cell>
          <cell r="BG869" t="str">
            <v>301</v>
          </cell>
        </row>
        <row r="870">
          <cell r="AA870">
            <v>670881.47</v>
          </cell>
          <cell r="BG870" t="str">
            <v>301</v>
          </cell>
        </row>
        <row r="871">
          <cell r="AA871">
            <v>6664807.2699999996</v>
          </cell>
          <cell r="BG871" t="str">
            <v>313</v>
          </cell>
        </row>
        <row r="872">
          <cell r="AA872">
            <v>7696123.0300000003</v>
          </cell>
          <cell r="BG872" t="str">
            <v>313</v>
          </cell>
        </row>
        <row r="873">
          <cell r="AA873">
            <v>16216.42</v>
          </cell>
          <cell r="BG873" t="str">
            <v>313</v>
          </cell>
        </row>
        <row r="874">
          <cell r="AA874">
            <v>3073099.2</v>
          </cell>
          <cell r="BG874" t="str">
            <v>301</v>
          </cell>
        </row>
        <row r="875">
          <cell r="AA875">
            <v>71632.429999999993</v>
          </cell>
          <cell r="BG875" t="str">
            <v>301</v>
          </cell>
        </row>
        <row r="876">
          <cell r="AA876">
            <v>89808.88</v>
          </cell>
          <cell r="BG876" t="str">
            <v>301</v>
          </cell>
        </row>
        <row r="877">
          <cell r="AA877">
            <v>210570.05</v>
          </cell>
          <cell r="BG877" t="str">
            <v>301</v>
          </cell>
        </row>
        <row r="878">
          <cell r="AA878">
            <v>35198.879999999997</v>
          </cell>
          <cell r="BG878" t="str">
            <v>301</v>
          </cell>
        </row>
        <row r="879">
          <cell r="AA879">
            <v>99034.71</v>
          </cell>
          <cell r="BG879" t="str">
            <v>301</v>
          </cell>
        </row>
        <row r="880">
          <cell r="AA880">
            <v>42649.15</v>
          </cell>
          <cell r="BG880" t="str">
            <v>301</v>
          </cell>
        </row>
        <row r="881">
          <cell r="AA881">
            <v>440873</v>
          </cell>
          <cell r="BG881" t="str">
            <v>301</v>
          </cell>
        </row>
        <row r="882">
          <cell r="AA882">
            <v>1200000</v>
          </cell>
          <cell r="BG882" t="str">
            <v>301</v>
          </cell>
        </row>
        <row r="883">
          <cell r="AA883">
            <v>6700000</v>
          </cell>
          <cell r="BG883" t="str">
            <v>301</v>
          </cell>
        </row>
        <row r="884">
          <cell r="AA884">
            <v>157376.67000000001</v>
          </cell>
          <cell r="BG884" t="str">
            <v>301</v>
          </cell>
        </row>
        <row r="885">
          <cell r="AA885">
            <v>2161312.4700000002</v>
          </cell>
          <cell r="BG885" t="str">
            <v>301</v>
          </cell>
        </row>
        <row r="886">
          <cell r="AA886">
            <v>2268796</v>
          </cell>
          <cell r="BG886" t="str">
            <v>301</v>
          </cell>
        </row>
        <row r="887">
          <cell r="AA887">
            <v>3398861.01</v>
          </cell>
          <cell r="BG887" t="str">
            <v>301</v>
          </cell>
        </row>
        <row r="888">
          <cell r="AA888">
            <v>4888848.03</v>
          </cell>
          <cell r="BG888" t="str">
            <v>301</v>
          </cell>
        </row>
        <row r="889">
          <cell r="AA889">
            <v>1222895.79</v>
          </cell>
          <cell r="BG889" t="str">
            <v>301</v>
          </cell>
        </row>
        <row r="890">
          <cell r="AA890">
            <v>2427277.6</v>
          </cell>
          <cell r="BG890" t="str">
            <v>301</v>
          </cell>
        </row>
        <row r="891">
          <cell r="AA891">
            <v>3904553.29</v>
          </cell>
          <cell r="BG891" t="str">
            <v>301</v>
          </cell>
        </row>
        <row r="892">
          <cell r="AA892">
            <v>14574138.92</v>
          </cell>
          <cell r="BG892" t="str">
            <v>301</v>
          </cell>
        </row>
        <row r="893">
          <cell r="AA893">
            <v>365000</v>
          </cell>
          <cell r="BG893" t="str">
            <v>301</v>
          </cell>
        </row>
        <row r="894">
          <cell r="AA894">
            <v>312095.15999999997</v>
          </cell>
          <cell r="BG894" t="str">
            <v>301</v>
          </cell>
        </row>
        <row r="895">
          <cell r="AA895">
            <v>1810321.56</v>
          </cell>
          <cell r="BG895" t="str">
            <v>301</v>
          </cell>
        </row>
        <row r="896">
          <cell r="AA896">
            <v>2804040.6</v>
          </cell>
          <cell r="BG896" t="str">
            <v>301</v>
          </cell>
        </row>
        <row r="897">
          <cell r="AA897">
            <v>27568.85</v>
          </cell>
          <cell r="BG897" t="str">
            <v>301</v>
          </cell>
        </row>
        <row r="898">
          <cell r="AA898">
            <v>18335.2</v>
          </cell>
          <cell r="BG898" t="str">
            <v>301</v>
          </cell>
        </row>
        <row r="899">
          <cell r="AA899">
            <v>111697.29</v>
          </cell>
          <cell r="BG899" t="str">
            <v>301</v>
          </cell>
        </row>
        <row r="900">
          <cell r="AA900">
            <v>669281.9</v>
          </cell>
          <cell r="BG900" t="str">
            <v>301</v>
          </cell>
        </row>
        <row r="901">
          <cell r="AA901">
            <v>1247687.92</v>
          </cell>
          <cell r="BG901" t="str">
            <v>301</v>
          </cell>
        </row>
        <row r="902">
          <cell r="AA902">
            <v>1831372.68</v>
          </cell>
          <cell r="BG902" t="str">
            <v>301</v>
          </cell>
        </row>
        <row r="903">
          <cell r="AA903">
            <v>27545.78</v>
          </cell>
          <cell r="BG903" t="str">
            <v>301</v>
          </cell>
        </row>
        <row r="904">
          <cell r="AA904">
            <v>836668.68</v>
          </cell>
          <cell r="BG904" t="str">
            <v>301</v>
          </cell>
        </row>
        <row r="905">
          <cell r="AA905">
            <v>1451917.89</v>
          </cell>
          <cell r="BG905" t="str">
            <v>301</v>
          </cell>
        </row>
        <row r="906">
          <cell r="AA906">
            <v>16742731.91</v>
          </cell>
          <cell r="BG906" t="str">
            <v>301</v>
          </cell>
        </row>
        <row r="907">
          <cell r="AA907">
            <v>455965.58</v>
          </cell>
          <cell r="BG907" t="str">
            <v>301</v>
          </cell>
        </row>
        <row r="908">
          <cell r="AA908">
            <v>343386.36</v>
          </cell>
          <cell r="BG908" t="str">
            <v>301</v>
          </cell>
        </row>
        <row r="909">
          <cell r="AA909">
            <v>325910.82</v>
          </cell>
          <cell r="BG909" t="str">
            <v>301</v>
          </cell>
        </row>
        <row r="910">
          <cell r="AA910">
            <v>687485.36</v>
          </cell>
          <cell r="BG910" t="str">
            <v>301</v>
          </cell>
        </row>
        <row r="911">
          <cell r="AA911">
            <v>299878.24</v>
          </cell>
          <cell r="BG911" t="str">
            <v>301</v>
          </cell>
        </row>
        <row r="912">
          <cell r="AA912">
            <v>10564.15</v>
          </cell>
          <cell r="BG912" t="str">
            <v>301</v>
          </cell>
        </row>
        <row r="913">
          <cell r="AA913">
            <v>485232.01</v>
          </cell>
          <cell r="BG913" t="str">
            <v>301</v>
          </cell>
        </row>
        <row r="914">
          <cell r="AA914">
            <v>245842.51</v>
          </cell>
          <cell r="BG914" t="str">
            <v>301</v>
          </cell>
        </row>
        <row r="915">
          <cell r="AA915">
            <v>8202899.7800000003</v>
          </cell>
          <cell r="BG915" t="str">
            <v>301</v>
          </cell>
        </row>
        <row r="916">
          <cell r="AA916">
            <v>514640.56</v>
          </cell>
          <cell r="BG916" t="str">
            <v>301</v>
          </cell>
        </row>
        <row r="917">
          <cell r="AA917">
            <v>298180.21000000002</v>
          </cell>
          <cell r="BG917" t="str">
            <v>301</v>
          </cell>
        </row>
        <row r="918">
          <cell r="AA918">
            <v>436794.03</v>
          </cell>
          <cell r="BG918" t="str">
            <v>301</v>
          </cell>
        </row>
        <row r="919">
          <cell r="AA919">
            <v>643099.49</v>
          </cell>
          <cell r="BG919" t="str">
            <v>301</v>
          </cell>
        </row>
        <row r="920">
          <cell r="AA920">
            <v>373492.1</v>
          </cell>
          <cell r="BG920" t="str">
            <v>301</v>
          </cell>
        </row>
        <row r="921">
          <cell r="AA921">
            <v>361037.2</v>
          </cell>
          <cell r="BG921" t="str">
            <v>301</v>
          </cell>
        </row>
        <row r="922">
          <cell r="AA922">
            <v>721570.53</v>
          </cell>
          <cell r="BG922" t="str">
            <v>301</v>
          </cell>
        </row>
        <row r="923">
          <cell r="AA923">
            <v>810407.32</v>
          </cell>
          <cell r="BG923" t="str">
            <v>301</v>
          </cell>
        </row>
        <row r="924">
          <cell r="AA924">
            <v>1252624.02</v>
          </cell>
          <cell r="BG924" t="str">
            <v>301</v>
          </cell>
        </row>
        <row r="925">
          <cell r="AA925">
            <v>142077.82999999999</v>
          </cell>
          <cell r="BG925" t="str">
            <v>301</v>
          </cell>
        </row>
        <row r="926">
          <cell r="AA926">
            <v>2727852.09</v>
          </cell>
          <cell r="BG926" t="str">
            <v>301</v>
          </cell>
        </row>
        <row r="927">
          <cell r="AA927">
            <v>2312860.08</v>
          </cell>
          <cell r="BG927" t="str">
            <v>301</v>
          </cell>
        </row>
        <row r="928">
          <cell r="AA928">
            <v>476996.42</v>
          </cell>
          <cell r="BG928" t="str">
            <v>301</v>
          </cell>
        </row>
        <row r="929">
          <cell r="AA929">
            <v>404373.55</v>
          </cell>
          <cell r="BG929" t="str">
            <v>301</v>
          </cell>
        </row>
        <row r="930">
          <cell r="AA930">
            <v>1666165.06</v>
          </cell>
          <cell r="BG930" t="str">
            <v>301</v>
          </cell>
        </row>
        <row r="931">
          <cell r="AA931">
            <v>395879.5</v>
          </cell>
          <cell r="BG931" t="str">
            <v>301</v>
          </cell>
        </row>
        <row r="932">
          <cell r="AA932">
            <v>193526.73</v>
          </cell>
          <cell r="BG932" t="str">
            <v>301</v>
          </cell>
        </row>
        <row r="933">
          <cell r="AA933">
            <v>164059.01999999999</v>
          </cell>
          <cell r="BG933" t="str">
            <v>301</v>
          </cell>
        </row>
        <row r="934">
          <cell r="AA934">
            <v>166540.44</v>
          </cell>
          <cell r="BG934" t="str">
            <v>301</v>
          </cell>
        </row>
        <row r="935">
          <cell r="AA935">
            <v>2847576.63</v>
          </cell>
          <cell r="BG935" t="str">
            <v>301</v>
          </cell>
        </row>
        <row r="936">
          <cell r="AA936">
            <v>136572.72</v>
          </cell>
          <cell r="BG936" t="str">
            <v>301</v>
          </cell>
        </row>
        <row r="937">
          <cell r="AA937">
            <v>161276.04999999999</v>
          </cell>
          <cell r="BG937" t="str">
            <v>301</v>
          </cell>
        </row>
        <row r="938">
          <cell r="AA938">
            <v>238156.03</v>
          </cell>
          <cell r="BG938" t="str">
            <v>301</v>
          </cell>
        </row>
        <row r="939">
          <cell r="AA939">
            <v>201852.73</v>
          </cell>
          <cell r="BG939" t="str">
            <v>301</v>
          </cell>
        </row>
        <row r="940">
          <cell r="AA940">
            <v>133215.13</v>
          </cell>
          <cell r="BG940" t="str">
            <v>301</v>
          </cell>
        </row>
        <row r="941">
          <cell r="AA941">
            <v>330908.75</v>
          </cell>
          <cell r="BG941" t="str">
            <v>301</v>
          </cell>
        </row>
        <row r="942">
          <cell r="AA942">
            <v>255680.11</v>
          </cell>
          <cell r="BG942" t="str">
            <v>301</v>
          </cell>
        </row>
        <row r="943">
          <cell r="AA943">
            <v>301558.90000000002</v>
          </cell>
          <cell r="BG943" t="str">
            <v>301</v>
          </cell>
        </row>
        <row r="944">
          <cell r="AA944">
            <v>1059273.49</v>
          </cell>
          <cell r="BG944" t="str">
            <v>301</v>
          </cell>
        </row>
        <row r="945">
          <cell r="AA945">
            <v>3853311.19</v>
          </cell>
          <cell r="BG945" t="str">
            <v>301</v>
          </cell>
        </row>
        <row r="946">
          <cell r="AA946">
            <v>192404.3</v>
          </cell>
          <cell r="BG946" t="str">
            <v>301</v>
          </cell>
        </row>
        <row r="947">
          <cell r="AA947">
            <v>562594.15</v>
          </cell>
          <cell r="BG947" t="str">
            <v>301</v>
          </cell>
        </row>
        <row r="948">
          <cell r="AA948">
            <v>255966.43</v>
          </cell>
          <cell r="BG948" t="str">
            <v>301</v>
          </cell>
        </row>
        <row r="949">
          <cell r="AA949">
            <v>302074.69</v>
          </cell>
          <cell r="BG949" t="str">
            <v>301</v>
          </cell>
        </row>
        <row r="950">
          <cell r="AA950">
            <v>133804.96</v>
          </cell>
          <cell r="BG950" t="str">
            <v>301</v>
          </cell>
        </row>
        <row r="951">
          <cell r="AA951">
            <v>157935.71</v>
          </cell>
          <cell r="BG951" t="str">
            <v>301</v>
          </cell>
        </row>
        <row r="952">
          <cell r="AA952">
            <v>373737.73</v>
          </cell>
          <cell r="BG952" t="str">
            <v>301</v>
          </cell>
        </row>
        <row r="953">
          <cell r="AA953">
            <v>440989.1</v>
          </cell>
          <cell r="BG953" t="str">
            <v>301</v>
          </cell>
        </row>
        <row r="954">
          <cell r="AA954">
            <v>973960.9</v>
          </cell>
          <cell r="BG954" t="str">
            <v>301</v>
          </cell>
        </row>
        <row r="955">
          <cell r="AA955">
            <v>274481.53999999998</v>
          </cell>
          <cell r="BG955" t="str">
            <v>301</v>
          </cell>
        </row>
        <row r="956">
          <cell r="AA956">
            <v>419401.09</v>
          </cell>
          <cell r="BG956" t="str">
            <v>301</v>
          </cell>
        </row>
        <row r="957">
          <cell r="AA957">
            <v>355508.97</v>
          </cell>
          <cell r="BG957" t="str">
            <v>301</v>
          </cell>
        </row>
        <row r="958">
          <cell r="AA958">
            <v>1404217.19</v>
          </cell>
          <cell r="BG958" t="str">
            <v>301</v>
          </cell>
        </row>
        <row r="959">
          <cell r="AA959">
            <v>148693.37</v>
          </cell>
          <cell r="BG959" t="str">
            <v>301</v>
          </cell>
        </row>
        <row r="960">
          <cell r="AA960">
            <v>184935.22</v>
          </cell>
          <cell r="BG960" t="str">
            <v>301</v>
          </cell>
        </row>
        <row r="961">
          <cell r="AA961">
            <v>50009.85</v>
          </cell>
          <cell r="BG961" t="str">
            <v>301</v>
          </cell>
        </row>
        <row r="962">
          <cell r="AA962">
            <v>623882.54</v>
          </cell>
          <cell r="BG962" t="str">
            <v>301</v>
          </cell>
        </row>
        <row r="963">
          <cell r="AA963">
            <v>156901.07999999999</v>
          </cell>
          <cell r="BG963" t="str">
            <v>301</v>
          </cell>
        </row>
        <row r="964">
          <cell r="AA964">
            <v>350891.54</v>
          </cell>
          <cell r="BG964" t="str">
            <v>301</v>
          </cell>
        </row>
        <row r="965">
          <cell r="AA965">
            <v>99924.3</v>
          </cell>
          <cell r="BG965" t="str">
            <v>301</v>
          </cell>
        </row>
        <row r="966">
          <cell r="AA966">
            <v>539132.88</v>
          </cell>
          <cell r="BG966" t="str">
            <v>301</v>
          </cell>
        </row>
        <row r="967">
          <cell r="AA967">
            <v>1554214.32</v>
          </cell>
          <cell r="BG967" t="str">
            <v>301</v>
          </cell>
        </row>
        <row r="968">
          <cell r="AA968">
            <v>552600.93999999994</v>
          </cell>
          <cell r="BG968" t="str">
            <v>301</v>
          </cell>
        </row>
        <row r="969">
          <cell r="AA969">
            <v>181301.96</v>
          </cell>
          <cell r="BG969" t="str">
            <v>301</v>
          </cell>
        </row>
        <row r="970">
          <cell r="AA970">
            <v>428494.55</v>
          </cell>
          <cell r="BG970" t="str">
            <v>301</v>
          </cell>
        </row>
        <row r="971">
          <cell r="AA971">
            <v>363144.01</v>
          </cell>
          <cell r="BG971" t="str">
            <v>301</v>
          </cell>
        </row>
        <row r="972">
          <cell r="AA972">
            <v>677245.13</v>
          </cell>
          <cell r="BG972" t="str">
            <v>301</v>
          </cell>
        </row>
        <row r="973">
          <cell r="AA973">
            <v>426887.65</v>
          </cell>
          <cell r="BG973" t="str">
            <v>301</v>
          </cell>
        </row>
        <row r="974">
          <cell r="AA974">
            <v>470625.57</v>
          </cell>
          <cell r="BG974" t="str">
            <v>301</v>
          </cell>
        </row>
        <row r="975">
          <cell r="AA975">
            <v>320122.93</v>
          </cell>
          <cell r="BG975" t="str">
            <v>301</v>
          </cell>
        </row>
        <row r="976">
          <cell r="AA976">
            <v>648297.71</v>
          </cell>
          <cell r="BG976" t="str">
            <v>301</v>
          </cell>
        </row>
        <row r="977">
          <cell r="AA977">
            <v>977087.19</v>
          </cell>
          <cell r="BG977" t="str">
            <v>301</v>
          </cell>
        </row>
        <row r="978">
          <cell r="AA978">
            <v>847028.52</v>
          </cell>
          <cell r="BG978" t="str">
            <v>301</v>
          </cell>
        </row>
        <row r="979">
          <cell r="AA979">
            <v>1879741</v>
          </cell>
          <cell r="BG979" t="str">
            <v>301</v>
          </cell>
        </row>
        <row r="980">
          <cell r="AA980">
            <v>870511.33</v>
          </cell>
          <cell r="BG980" t="str">
            <v>301</v>
          </cell>
        </row>
        <row r="981">
          <cell r="AA981">
            <v>1680864.36</v>
          </cell>
          <cell r="BG981" t="str">
            <v>301</v>
          </cell>
        </row>
        <row r="982">
          <cell r="AA982">
            <v>2773175</v>
          </cell>
          <cell r="BG982" t="str">
            <v>301</v>
          </cell>
        </row>
        <row r="983">
          <cell r="AA983">
            <v>1666304.37</v>
          </cell>
          <cell r="BG983" t="str">
            <v>301</v>
          </cell>
        </row>
        <row r="984">
          <cell r="AA984">
            <v>731922.99</v>
          </cell>
          <cell r="BG984" t="str">
            <v>301</v>
          </cell>
        </row>
        <row r="985">
          <cell r="AA985">
            <v>1704697.19</v>
          </cell>
          <cell r="BG985" t="str">
            <v>301</v>
          </cell>
        </row>
        <row r="986">
          <cell r="AA986">
            <v>170721.86</v>
          </cell>
          <cell r="BG986" t="str">
            <v>301</v>
          </cell>
        </row>
        <row r="987">
          <cell r="AA987">
            <v>3201386</v>
          </cell>
          <cell r="BG987" t="str">
            <v>301</v>
          </cell>
        </row>
        <row r="988">
          <cell r="AA988">
            <v>620051.28</v>
          </cell>
          <cell r="BG988" t="str">
            <v>301</v>
          </cell>
        </row>
        <row r="989">
          <cell r="AA989">
            <v>146907.96</v>
          </cell>
          <cell r="BG989" t="str">
            <v>301</v>
          </cell>
        </row>
        <row r="990">
          <cell r="AA990">
            <v>874554.04</v>
          </cell>
          <cell r="BG990" t="str">
            <v>301</v>
          </cell>
        </row>
        <row r="991">
          <cell r="AA991">
            <v>218145.92000000001</v>
          </cell>
          <cell r="BG991" t="str">
            <v>301</v>
          </cell>
        </row>
        <row r="992">
          <cell r="AA992">
            <v>552068.42000000004</v>
          </cell>
          <cell r="BG992" t="str">
            <v>301</v>
          </cell>
        </row>
        <row r="993">
          <cell r="AA993">
            <v>67914.240000000005</v>
          </cell>
          <cell r="BG993" t="str">
            <v>301</v>
          </cell>
        </row>
        <row r="994">
          <cell r="AA994">
            <v>220947.14</v>
          </cell>
          <cell r="BG994" t="str">
            <v>301</v>
          </cell>
        </row>
        <row r="995">
          <cell r="AA995">
            <v>10050180.77</v>
          </cell>
          <cell r="BG995" t="str">
            <v>306</v>
          </cell>
        </row>
        <row r="996">
          <cell r="AA996">
            <v>3374651.25</v>
          </cell>
          <cell r="BG996" t="str">
            <v>306</v>
          </cell>
        </row>
        <row r="997">
          <cell r="AA997">
            <v>4569084.1399999997</v>
          </cell>
          <cell r="BG997" t="str">
            <v>306</v>
          </cell>
        </row>
        <row r="998">
          <cell r="AA998">
            <v>325818.28999999998</v>
          </cell>
          <cell r="BG998" t="str">
            <v>306</v>
          </cell>
        </row>
        <row r="999">
          <cell r="AA999">
            <v>506716.19</v>
          </cell>
          <cell r="BG999" t="str">
            <v>306</v>
          </cell>
        </row>
        <row r="1000">
          <cell r="AA1000">
            <v>177842.77</v>
          </cell>
          <cell r="BG1000" t="str">
            <v>306</v>
          </cell>
        </row>
        <row r="1001">
          <cell r="AA1001">
            <v>755832.2</v>
          </cell>
          <cell r="BG1001" t="str">
            <v>306</v>
          </cell>
        </row>
        <row r="1002">
          <cell r="AA1002">
            <v>1715983.81</v>
          </cell>
          <cell r="BG1002" t="str">
            <v>306</v>
          </cell>
        </row>
        <row r="1003">
          <cell r="AA1003">
            <v>1111517.8799999999</v>
          </cell>
          <cell r="BG1003" t="str">
            <v>306</v>
          </cell>
        </row>
        <row r="1004">
          <cell r="AA1004">
            <v>9061552.4499999993</v>
          </cell>
          <cell r="BG1004" t="str">
            <v>306</v>
          </cell>
        </row>
        <row r="1005">
          <cell r="AA1005">
            <v>7907831.3099999996</v>
          </cell>
          <cell r="BG1005" t="str">
            <v>306</v>
          </cell>
        </row>
        <row r="1006">
          <cell r="AA1006">
            <v>2786025.11</v>
          </cell>
          <cell r="BG1006" t="str">
            <v>306</v>
          </cell>
        </row>
        <row r="1007">
          <cell r="AA1007">
            <v>12081104.24</v>
          </cell>
          <cell r="BG1007" t="str">
            <v>301</v>
          </cell>
        </row>
        <row r="1008">
          <cell r="AA1008">
            <v>341171.53</v>
          </cell>
          <cell r="BG1008" t="str">
            <v>301</v>
          </cell>
        </row>
        <row r="1009">
          <cell r="AA1009">
            <v>4145456.94</v>
          </cell>
          <cell r="BG1009" t="str">
            <v>301</v>
          </cell>
        </row>
        <row r="1010">
          <cell r="AA1010">
            <v>3042778.52</v>
          </cell>
          <cell r="BG1010" t="str">
            <v>301</v>
          </cell>
        </row>
        <row r="1011">
          <cell r="AA1011">
            <v>1502140</v>
          </cell>
          <cell r="BG1011" t="str">
            <v>301</v>
          </cell>
        </row>
        <row r="1012">
          <cell r="AA1012">
            <v>3118381.55</v>
          </cell>
          <cell r="BG1012" t="str">
            <v>308</v>
          </cell>
        </row>
        <row r="1013">
          <cell r="AA1013">
            <v>1754469.54</v>
          </cell>
          <cell r="BG1013" t="str">
            <v>308</v>
          </cell>
        </row>
        <row r="1014">
          <cell r="AA1014">
            <v>422000</v>
          </cell>
          <cell r="BG1014" t="str">
            <v>308</v>
          </cell>
        </row>
        <row r="1015">
          <cell r="AA1015">
            <v>1700500.49</v>
          </cell>
          <cell r="BG1015" t="str">
            <v>313</v>
          </cell>
        </row>
        <row r="1016">
          <cell r="AA1016">
            <v>533000</v>
          </cell>
          <cell r="BG1016" t="str">
            <v>313</v>
          </cell>
        </row>
        <row r="1017">
          <cell r="AA1017">
            <v>537024.68000000005</v>
          </cell>
          <cell r="BG1017" t="str">
            <v>301</v>
          </cell>
        </row>
        <row r="1018">
          <cell r="AA1018">
            <v>1938707.55</v>
          </cell>
          <cell r="BG1018" t="str">
            <v>301</v>
          </cell>
        </row>
        <row r="1019">
          <cell r="AA1019">
            <v>3993694.53</v>
          </cell>
          <cell r="BG1019" t="str">
            <v>301</v>
          </cell>
        </row>
        <row r="1020">
          <cell r="AA1020">
            <v>1328736.51</v>
          </cell>
          <cell r="BG1020" t="str">
            <v>301</v>
          </cell>
        </row>
        <row r="1021">
          <cell r="AA1021">
            <v>199559.6</v>
          </cell>
          <cell r="BG1021" t="str">
            <v>301</v>
          </cell>
        </row>
        <row r="1022">
          <cell r="AA1022">
            <v>731217.7</v>
          </cell>
          <cell r="BG1022" t="str">
            <v>301</v>
          </cell>
        </row>
        <row r="1023">
          <cell r="AA1023">
            <v>255500</v>
          </cell>
          <cell r="BG1023" t="str">
            <v>301</v>
          </cell>
        </row>
        <row r="1024">
          <cell r="AA1024">
            <v>4069910.13</v>
          </cell>
          <cell r="BG1024" t="str">
            <v>301</v>
          </cell>
        </row>
        <row r="1025">
          <cell r="AA1025">
            <v>299770.07</v>
          </cell>
          <cell r="BG1025" t="str">
            <v>301</v>
          </cell>
        </row>
        <row r="1026">
          <cell r="AA1026">
            <v>1406394.51</v>
          </cell>
          <cell r="BG1026" t="str">
            <v>301</v>
          </cell>
        </row>
        <row r="1027">
          <cell r="AA1027">
            <v>1537886.27</v>
          </cell>
          <cell r="BG1027" t="str">
            <v>301</v>
          </cell>
        </row>
        <row r="1028">
          <cell r="AA1028">
            <v>1866496.59</v>
          </cell>
          <cell r="BG1028" t="str">
            <v>301</v>
          </cell>
        </row>
        <row r="1029">
          <cell r="AA1029">
            <v>448920.01</v>
          </cell>
          <cell r="BG1029" t="str">
            <v>301</v>
          </cell>
        </row>
        <row r="1030">
          <cell r="AA1030">
            <v>171139.94</v>
          </cell>
          <cell r="BG1030" t="str">
            <v>301</v>
          </cell>
        </row>
        <row r="1031">
          <cell r="AA1031">
            <v>557464.84</v>
          </cell>
          <cell r="BG1031" t="str">
            <v>301</v>
          </cell>
        </row>
        <row r="1032">
          <cell r="AA1032">
            <v>2450190.6800000002</v>
          </cell>
          <cell r="BG1032" t="str">
            <v>301</v>
          </cell>
        </row>
        <row r="1033">
          <cell r="AA1033">
            <v>1526125.59</v>
          </cell>
          <cell r="BG1033" t="str">
            <v>301</v>
          </cell>
        </row>
        <row r="1034">
          <cell r="AA1034">
            <v>95690.87</v>
          </cell>
          <cell r="BG1034" t="str">
            <v>301</v>
          </cell>
        </row>
        <row r="1035">
          <cell r="AA1035">
            <v>96805.94</v>
          </cell>
          <cell r="BG1035" t="str">
            <v>301</v>
          </cell>
        </row>
        <row r="1036">
          <cell r="AA1036">
            <v>91653.8</v>
          </cell>
          <cell r="BG1036" t="str">
            <v>301</v>
          </cell>
        </row>
        <row r="1037">
          <cell r="AA1037">
            <v>108025.14</v>
          </cell>
          <cell r="BG1037" t="str">
            <v>301</v>
          </cell>
        </row>
        <row r="1038">
          <cell r="AA1038">
            <v>58671.91</v>
          </cell>
          <cell r="BG1038" t="str">
            <v>301</v>
          </cell>
        </row>
        <row r="1039">
          <cell r="AA1039">
            <v>109445.64</v>
          </cell>
          <cell r="BG1039" t="str">
            <v>301</v>
          </cell>
        </row>
        <row r="1040">
          <cell r="AA1040">
            <v>94706.32</v>
          </cell>
          <cell r="BG1040" t="str">
            <v>301</v>
          </cell>
        </row>
        <row r="1041">
          <cell r="AA1041">
            <v>110007.91</v>
          </cell>
          <cell r="BG1041" t="str">
            <v>301</v>
          </cell>
        </row>
        <row r="1042">
          <cell r="AA1042">
            <v>71005.320000000007</v>
          </cell>
          <cell r="BG1042" t="str">
            <v>301</v>
          </cell>
        </row>
        <row r="1043">
          <cell r="AA1043">
            <v>174855.14</v>
          </cell>
          <cell r="BG1043" t="str">
            <v>301</v>
          </cell>
        </row>
        <row r="1044">
          <cell r="AA1044">
            <v>78228.149999999994</v>
          </cell>
          <cell r="BG1044" t="str">
            <v>301</v>
          </cell>
        </row>
        <row r="1045">
          <cell r="AA1045">
            <v>1250000</v>
          </cell>
          <cell r="BG1045" t="str">
            <v>103</v>
          </cell>
        </row>
        <row r="1046">
          <cell r="AA1046">
            <v>6007650.54</v>
          </cell>
          <cell r="BG1046" t="str">
            <v>301</v>
          </cell>
        </row>
        <row r="1047">
          <cell r="AA1047">
            <v>608649.71</v>
          </cell>
          <cell r="BG1047" t="str">
            <v>301</v>
          </cell>
        </row>
        <row r="1048">
          <cell r="AA1048">
            <v>1347255.93</v>
          </cell>
          <cell r="BG1048" t="str">
            <v>301</v>
          </cell>
        </row>
        <row r="1049">
          <cell r="AA1049">
            <v>2467904.31</v>
          </cell>
          <cell r="BG1049" t="str">
            <v>301</v>
          </cell>
        </row>
        <row r="1050">
          <cell r="AA1050">
            <v>5212765.0199999996</v>
          </cell>
          <cell r="BG1050" t="str">
            <v>301</v>
          </cell>
        </row>
        <row r="1051">
          <cell r="AA1051">
            <v>493856.97</v>
          </cell>
          <cell r="BG1051" t="str">
            <v>301</v>
          </cell>
        </row>
        <row r="1052">
          <cell r="AA1052">
            <v>1033070.93</v>
          </cell>
          <cell r="BG1052" t="str">
            <v>301</v>
          </cell>
        </row>
        <row r="1053">
          <cell r="AA1053">
            <v>985212.22</v>
          </cell>
          <cell r="BG1053" t="str">
            <v>301</v>
          </cell>
        </row>
        <row r="1054">
          <cell r="AA1054">
            <v>1322221.55</v>
          </cell>
          <cell r="BG1054" t="str">
            <v>301</v>
          </cell>
        </row>
        <row r="1055">
          <cell r="AA1055">
            <v>755397.17</v>
          </cell>
          <cell r="BG1055" t="str">
            <v>301</v>
          </cell>
        </row>
        <row r="1056">
          <cell r="AA1056">
            <v>160008.39000000001</v>
          </cell>
          <cell r="BG1056" t="str">
            <v>301</v>
          </cell>
        </row>
        <row r="1057">
          <cell r="AA1057">
            <v>277187.90000000002</v>
          </cell>
          <cell r="BG1057" t="str">
            <v>301</v>
          </cell>
        </row>
        <row r="1058">
          <cell r="AA1058">
            <v>420756.66</v>
          </cell>
          <cell r="BG1058" t="str">
            <v>301</v>
          </cell>
        </row>
        <row r="1059">
          <cell r="AA1059">
            <v>175374.36</v>
          </cell>
          <cell r="BG1059" t="str">
            <v>301</v>
          </cell>
        </row>
        <row r="1060">
          <cell r="AA1060">
            <v>185396.59</v>
          </cell>
          <cell r="BG1060" t="str">
            <v>301</v>
          </cell>
        </row>
        <row r="1061">
          <cell r="AA1061">
            <v>447887.93</v>
          </cell>
          <cell r="BG1061" t="str">
            <v>301</v>
          </cell>
        </row>
        <row r="1062">
          <cell r="AA1062">
            <v>532227.56999999995</v>
          </cell>
          <cell r="BG1062" t="str">
            <v>301</v>
          </cell>
        </row>
        <row r="1063">
          <cell r="AA1063">
            <v>91686</v>
          </cell>
          <cell r="BG1063" t="str">
            <v>301</v>
          </cell>
        </row>
        <row r="1064">
          <cell r="AA1064">
            <v>300262.45</v>
          </cell>
          <cell r="BG1064" t="str">
            <v>301</v>
          </cell>
        </row>
        <row r="1065">
          <cell r="AA1065">
            <v>91650.36</v>
          </cell>
          <cell r="BG1065" t="str">
            <v>301</v>
          </cell>
        </row>
        <row r="1066">
          <cell r="AA1066">
            <v>9199411.7300000004</v>
          </cell>
          <cell r="BG1066" t="str">
            <v>301</v>
          </cell>
        </row>
        <row r="1067">
          <cell r="AA1067">
            <v>1071807.27</v>
          </cell>
          <cell r="BG1067" t="str">
            <v>313</v>
          </cell>
        </row>
        <row r="1068">
          <cell r="AA1068">
            <v>2400000</v>
          </cell>
          <cell r="BG1068" t="str">
            <v>313</v>
          </cell>
        </row>
        <row r="1069">
          <cell r="AA1069">
            <v>194672.16</v>
          </cell>
          <cell r="BG1069" t="str">
            <v>313</v>
          </cell>
        </row>
        <row r="1070">
          <cell r="AA1070">
            <v>1465000</v>
          </cell>
          <cell r="BG1070" t="str">
            <v>313</v>
          </cell>
        </row>
        <row r="1071">
          <cell r="AA1071">
            <v>515273.77</v>
          </cell>
          <cell r="BG1071" t="str">
            <v>301</v>
          </cell>
        </row>
        <row r="1072">
          <cell r="AA1072">
            <v>14955.04</v>
          </cell>
          <cell r="BG1072" t="str">
            <v>301</v>
          </cell>
        </row>
        <row r="1073">
          <cell r="AA1073">
            <v>356910.84</v>
          </cell>
          <cell r="BG1073" t="str">
            <v>301</v>
          </cell>
        </row>
        <row r="1074">
          <cell r="AA1074">
            <v>558512.26</v>
          </cell>
          <cell r="BG1074" t="str">
            <v>301</v>
          </cell>
        </row>
        <row r="1075">
          <cell r="AA1075">
            <v>280283.26</v>
          </cell>
          <cell r="BG1075" t="str">
            <v>301</v>
          </cell>
        </row>
        <row r="1076">
          <cell r="AA1076">
            <v>527944</v>
          </cell>
          <cell r="BG1076" t="str">
            <v>301</v>
          </cell>
        </row>
        <row r="1077">
          <cell r="AA1077">
            <v>288782.88</v>
          </cell>
          <cell r="BG1077" t="str">
            <v>301</v>
          </cell>
        </row>
        <row r="1078">
          <cell r="AA1078">
            <v>89687.59</v>
          </cell>
          <cell r="BG1078" t="str">
            <v>313</v>
          </cell>
        </row>
        <row r="1079">
          <cell r="AA1079">
            <v>200023.36</v>
          </cell>
          <cell r="BG1079" t="str">
            <v>313</v>
          </cell>
        </row>
        <row r="1080">
          <cell r="AA1080">
            <v>127129.35</v>
          </cell>
          <cell r="BG1080" t="str">
            <v>313</v>
          </cell>
        </row>
        <row r="1081">
          <cell r="AA1081">
            <v>125190.86</v>
          </cell>
          <cell r="BG1081" t="str">
            <v>313</v>
          </cell>
        </row>
        <row r="1082">
          <cell r="AA1082">
            <v>617500</v>
          </cell>
          <cell r="BG1082" t="str">
            <v>313</v>
          </cell>
        </row>
        <row r="1083">
          <cell r="AA1083">
            <v>2416666.66</v>
          </cell>
          <cell r="BG1083" t="str">
            <v>313</v>
          </cell>
        </row>
        <row r="1084">
          <cell r="AA1084">
            <v>2629984.34</v>
          </cell>
          <cell r="BG1084" t="str">
            <v>313</v>
          </cell>
        </row>
        <row r="1085">
          <cell r="AA1085">
            <v>688886.51</v>
          </cell>
          <cell r="BG1085" t="str">
            <v>313</v>
          </cell>
        </row>
        <row r="1086">
          <cell r="AA1086">
            <v>22020.94</v>
          </cell>
          <cell r="BG1086" t="str">
            <v>313</v>
          </cell>
        </row>
        <row r="1087">
          <cell r="AA1087">
            <v>107110.75</v>
          </cell>
          <cell r="BG1087" t="str">
            <v>313</v>
          </cell>
        </row>
        <row r="1088">
          <cell r="AA1088">
            <v>537894.31000000006</v>
          </cell>
          <cell r="BG1088" t="str">
            <v>313</v>
          </cell>
        </row>
        <row r="1089">
          <cell r="AA1089">
            <v>736405.03</v>
          </cell>
          <cell r="BG1089" t="str">
            <v>313</v>
          </cell>
        </row>
        <row r="1090">
          <cell r="AA1090">
            <v>143753.45000000001</v>
          </cell>
          <cell r="BG1090" t="str">
            <v>313</v>
          </cell>
        </row>
        <row r="1091">
          <cell r="AA1091">
            <v>104002.22</v>
          </cell>
          <cell r="BG1091" t="str">
            <v>313</v>
          </cell>
        </row>
        <row r="1092">
          <cell r="AA1092">
            <v>1305985.71</v>
          </cell>
          <cell r="BG1092" t="str">
            <v>313</v>
          </cell>
        </row>
        <row r="1093">
          <cell r="AA1093">
            <v>1295590.76</v>
          </cell>
          <cell r="BG1093" t="str">
            <v>313</v>
          </cell>
        </row>
        <row r="1094">
          <cell r="AA1094">
            <v>139252.26999999999</v>
          </cell>
          <cell r="BG1094" t="str">
            <v>313</v>
          </cell>
        </row>
        <row r="1095">
          <cell r="AA1095">
            <v>384060.23</v>
          </cell>
          <cell r="BG1095" t="str">
            <v>313</v>
          </cell>
        </row>
        <row r="1096">
          <cell r="AA1096">
            <v>751897.21</v>
          </cell>
          <cell r="BG1096" t="str">
            <v>313</v>
          </cell>
        </row>
        <row r="1097">
          <cell r="AA1097">
            <v>323157.21999999997</v>
          </cell>
          <cell r="BG1097" t="str">
            <v>313</v>
          </cell>
        </row>
        <row r="1098">
          <cell r="AA1098">
            <v>573306.54</v>
          </cell>
          <cell r="BG1098" t="str">
            <v>313</v>
          </cell>
        </row>
        <row r="1099">
          <cell r="AA1099">
            <v>338275.44</v>
          </cell>
          <cell r="BG1099" t="str">
            <v>313</v>
          </cell>
        </row>
        <row r="1100">
          <cell r="AA1100">
            <v>5000000</v>
          </cell>
          <cell r="BG1100" t="str">
            <v>313</v>
          </cell>
        </row>
        <row r="1101">
          <cell r="AA1101">
            <v>1304336.06</v>
          </cell>
          <cell r="BG1101" t="str">
            <v>313</v>
          </cell>
        </row>
        <row r="1102">
          <cell r="AA1102">
            <v>1929306.28</v>
          </cell>
          <cell r="BG1102" t="str">
            <v>313</v>
          </cell>
        </row>
        <row r="1103">
          <cell r="AA1103">
            <v>288950</v>
          </cell>
          <cell r="BG1103" t="str">
            <v>313</v>
          </cell>
        </row>
        <row r="1104">
          <cell r="AA1104">
            <v>94502.01</v>
          </cell>
          <cell r="BG1104" t="str">
            <v>301</v>
          </cell>
        </row>
        <row r="1105">
          <cell r="AA1105">
            <v>206380.72</v>
          </cell>
          <cell r="BG1105" t="str">
            <v>313</v>
          </cell>
        </row>
        <row r="1106">
          <cell r="AA1106">
            <v>555593.36</v>
          </cell>
          <cell r="BG1106" t="str">
            <v>313</v>
          </cell>
        </row>
        <row r="1107">
          <cell r="AA1107">
            <v>2777826.28</v>
          </cell>
          <cell r="BG1107" t="str">
            <v>313</v>
          </cell>
        </row>
        <row r="1108">
          <cell r="AA1108">
            <v>1343316.81</v>
          </cell>
          <cell r="BG1108" t="str">
            <v>306</v>
          </cell>
        </row>
        <row r="1109">
          <cell r="AA1109">
            <v>501843.9</v>
          </cell>
          <cell r="BG1109" t="str">
            <v>306</v>
          </cell>
        </row>
        <row r="1110">
          <cell r="AA1110">
            <v>481603.12</v>
          </cell>
          <cell r="BG1110" t="str">
            <v>306</v>
          </cell>
        </row>
        <row r="1111">
          <cell r="AA1111">
            <v>688765.94</v>
          </cell>
          <cell r="BG1111" t="str">
            <v>306</v>
          </cell>
        </row>
        <row r="1112">
          <cell r="AA1112">
            <v>602255.96</v>
          </cell>
          <cell r="BG1112" t="str">
            <v>306</v>
          </cell>
        </row>
        <row r="1113">
          <cell r="AA1113">
            <v>696473.32</v>
          </cell>
          <cell r="BG1113" t="str">
            <v>306</v>
          </cell>
        </row>
        <row r="1114">
          <cell r="AA1114">
            <v>542397.73</v>
          </cell>
          <cell r="BG1114" t="str">
            <v>306</v>
          </cell>
        </row>
        <row r="1115">
          <cell r="AA1115">
            <v>840896.5</v>
          </cell>
          <cell r="BG1115" t="str">
            <v>306</v>
          </cell>
        </row>
        <row r="1116">
          <cell r="AA1116">
            <v>1331935.77</v>
          </cell>
          <cell r="BG1116" t="str">
            <v>306</v>
          </cell>
        </row>
        <row r="1117">
          <cell r="AA1117">
            <v>4737666.67</v>
          </cell>
          <cell r="BG1117" t="str">
            <v>301</v>
          </cell>
        </row>
        <row r="1118">
          <cell r="AA1118">
            <v>3720416.7</v>
          </cell>
          <cell r="BG1118" t="str">
            <v>301</v>
          </cell>
        </row>
        <row r="1119">
          <cell r="AA1119">
            <v>461458.24</v>
          </cell>
          <cell r="BG1119" t="str">
            <v>313</v>
          </cell>
        </row>
        <row r="1120">
          <cell r="AA1120">
            <v>461458.22</v>
          </cell>
          <cell r="BG1120" t="str">
            <v>313</v>
          </cell>
        </row>
        <row r="1121">
          <cell r="AA1121">
            <v>586937</v>
          </cell>
          <cell r="BG1121" t="str">
            <v>313</v>
          </cell>
        </row>
        <row r="1122">
          <cell r="AA1122">
            <v>586937</v>
          </cell>
          <cell r="BG1122" t="str">
            <v>313</v>
          </cell>
        </row>
        <row r="1123">
          <cell r="AA1123">
            <v>2254602.1</v>
          </cell>
          <cell r="BG1123" t="str">
            <v>301</v>
          </cell>
        </row>
        <row r="1124">
          <cell r="AA1124">
            <v>5500000</v>
          </cell>
          <cell r="BG1124" t="str">
            <v>301</v>
          </cell>
        </row>
        <row r="1125">
          <cell r="AA1125">
            <v>1050000</v>
          </cell>
          <cell r="BG1125" t="str">
            <v>306</v>
          </cell>
        </row>
        <row r="1126">
          <cell r="AA1126">
            <v>2066250</v>
          </cell>
          <cell r="BG1126" t="str">
            <v>306</v>
          </cell>
        </row>
        <row r="1127">
          <cell r="AA1127">
            <v>7756292.3899999997</v>
          </cell>
          <cell r="BG1127" t="str">
            <v>313</v>
          </cell>
        </row>
        <row r="1128">
          <cell r="AA1128">
            <v>952546</v>
          </cell>
          <cell r="BG1128" t="str">
            <v>313</v>
          </cell>
        </row>
        <row r="1129">
          <cell r="AA1129">
            <v>1298036.81</v>
          </cell>
          <cell r="BG1129" t="str">
            <v>313</v>
          </cell>
        </row>
        <row r="1130">
          <cell r="AA1130">
            <v>172384.35</v>
          </cell>
          <cell r="BG1130" t="str">
            <v>313</v>
          </cell>
        </row>
        <row r="1131">
          <cell r="AA1131">
            <v>113033.86</v>
          </cell>
          <cell r="BG1131" t="str">
            <v>313</v>
          </cell>
        </row>
        <row r="1132">
          <cell r="AA1132">
            <v>85815.33</v>
          </cell>
          <cell r="BG1132" t="str">
            <v>313</v>
          </cell>
        </row>
        <row r="1133">
          <cell r="AA1133">
            <v>3140122</v>
          </cell>
          <cell r="BG1133" t="str">
            <v>313</v>
          </cell>
        </row>
        <row r="1134">
          <cell r="AA1134">
            <v>400951</v>
          </cell>
          <cell r="BG1134" t="str">
            <v>301</v>
          </cell>
        </row>
        <row r="1135">
          <cell r="AA1135">
            <v>783870</v>
          </cell>
          <cell r="BG1135" t="str">
            <v>301</v>
          </cell>
        </row>
        <row r="1136">
          <cell r="AA1136">
            <v>2582160</v>
          </cell>
          <cell r="BG1136" t="str">
            <v>301</v>
          </cell>
        </row>
        <row r="1137">
          <cell r="AA1137">
            <v>728681</v>
          </cell>
          <cell r="BG1137" t="str">
            <v>301</v>
          </cell>
        </row>
        <row r="1138">
          <cell r="AA1138">
            <v>1718128</v>
          </cell>
          <cell r="BG1138" t="str">
            <v>301</v>
          </cell>
        </row>
        <row r="1139">
          <cell r="AA1139">
            <v>1976372.15</v>
          </cell>
          <cell r="BG1139" t="str">
            <v>301</v>
          </cell>
        </row>
        <row r="1140">
          <cell r="AA1140">
            <v>3801030</v>
          </cell>
          <cell r="BG1140" t="str">
            <v>301</v>
          </cell>
        </row>
        <row r="1141">
          <cell r="AA1141">
            <v>2600000</v>
          </cell>
          <cell r="BG1141" t="str">
            <v>301</v>
          </cell>
        </row>
        <row r="1142">
          <cell r="AA1142">
            <v>149640</v>
          </cell>
          <cell r="BG1142" t="str">
            <v>301</v>
          </cell>
        </row>
        <row r="1143">
          <cell r="AA1143">
            <v>9095062.1300000008</v>
          </cell>
          <cell r="BG1143" t="str">
            <v>313</v>
          </cell>
        </row>
        <row r="1144">
          <cell r="AA1144">
            <v>5938455.71</v>
          </cell>
          <cell r="BG1144" t="str">
            <v>313</v>
          </cell>
        </row>
        <row r="1145">
          <cell r="AA1145">
            <v>15254778.93</v>
          </cell>
          <cell r="BG1145" t="str">
            <v>313</v>
          </cell>
        </row>
        <row r="1146">
          <cell r="AA1146">
            <v>3150000</v>
          </cell>
          <cell r="BG1146" t="str">
            <v>313</v>
          </cell>
        </row>
        <row r="1147">
          <cell r="AA1147">
            <v>8000000</v>
          </cell>
          <cell r="BG1147" t="str">
            <v>313</v>
          </cell>
        </row>
        <row r="1148">
          <cell r="AA1148">
            <v>73799</v>
          </cell>
          <cell r="BG1148" t="str">
            <v>313</v>
          </cell>
        </row>
        <row r="1149">
          <cell r="AA1149">
            <v>929938.46</v>
          </cell>
          <cell r="BG1149" t="str">
            <v>313</v>
          </cell>
        </row>
        <row r="1150">
          <cell r="AA1150">
            <v>3400000</v>
          </cell>
          <cell r="BG1150" t="str">
            <v>313</v>
          </cell>
        </row>
        <row r="1151">
          <cell r="AA1151">
            <v>7500000</v>
          </cell>
          <cell r="BG1151" t="str">
            <v>313</v>
          </cell>
        </row>
        <row r="1152">
          <cell r="AA1152">
            <v>385000</v>
          </cell>
          <cell r="BG1152" t="str">
            <v>313</v>
          </cell>
        </row>
        <row r="1153">
          <cell r="AA1153">
            <v>4430966.82</v>
          </cell>
          <cell r="BG1153" t="str">
            <v>313</v>
          </cell>
        </row>
        <row r="1154">
          <cell r="AA1154">
            <v>7537500</v>
          </cell>
          <cell r="BG1154" t="str">
            <v>313</v>
          </cell>
        </row>
        <row r="1155">
          <cell r="AA1155">
            <v>1133963.6499999999</v>
          </cell>
          <cell r="BG1155" t="str">
            <v>301</v>
          </cell>
        </row>
        <row r="1156">
          <cell r="AA1156">
            <v>9586.5300000000007</v>
          </cell>
          <cell r="BG1156" t="str">
            <v>306</v>
          </cell>
        </row>
        <row r="1157">
          <cell r="AA1157">
            <v>41666.76</v>
          </cell>
          <cell r="BG1157" t="str">
            <v>306</v>
          </cell>
        </row>
        <row r="1158">
          <cell r="AA1158">
            <v>2088538.79</v>
          </cell>
          <cell r="BG1158" t="str">
            <v>313</v>
          </cell>
        </row>
        <row r="1159">
          <cell r="AA1159">
            <v>4349097.6100000003</v>
          </cell>
          <cell r="BG1159" t="str">
            <v>313</v>
          </cell>
        </row>
        <row r="1160">
          <cell r="AA1160">
            <v>510000</v>
          </cell>
          <cell r="BG1160" t="str">
            <v>314</v>
          </cell>
        </row>
        <row r="1161">
          <cell r="AA1161">
            <v>375000</v>
          </cell>
          <cell r="BG1161" t="str">
            <v>314</v>
          </cell>
        </row>
        <row r="1162">
          <cell r="AA1162">
            <v>1100000</v>
          </cell>
          <cell r="BG1162" t="str">
            <v>314</v>
          </cell>
        </row>
        <row r="1163">
          <cell r="AA1163">
            <v>356250</v>
          </cell>
          <cell r="BG1163" t="str">
            <v>314</v>
          </cell>
        </row>
        <row r="1164">
          <cell r="AA1164">
            <v>1038521.22</v>
          </cell>
          <cell r="BG1164" t="str">
            <v>313</v>
          </cell>
        </row>
        <row r="1165">
          <cell r="AA1165">
            <v>566666.81000000006</v>
          </cell>
          <cell r="BG1165" t="str">
            <v>313</v>
          </cell>
        </row>
        <row r="1166">
          <cell r="AA1166">
            <v>4400000</v>
          </cell>
          <cell r="BG1166" t="str">
            <v>313</v>
          </cell>
        </row>
        <row r="1167">
          <cell r="AA1167">
            <v>1120000</v>
          </cell>
          <cell r="BG1167" t="str">
            <v>313</v>
          </cell>
        </row>
        <row r="1168">
          <cell r="AA1168">
            <v>6995206.6399999997</v>
          </cell>
          <cell r="BG1168" t="str">
            <v>313</v>
          </cell>
        </row>
        <row r="1169">
          <cell r="AA1169">
            <v>220773.33</v>
          </cell>
          <cell r="BG1169" t="str">
            <v>306</v>
          </cell>
        </row>
        <row r="1170">
          <cell r="AA1170">
            <v>5103543.97</v>
          </cell>
          <cell r="BG1170" t="str">
            <v>313</v>
          </cell>
        </row>
        <row r="1171">
          <cell r="AA1171">
            <v>3929811.14</v>
          </cell>
          <cell r="BG1171" t="str">
            <v>313</v>
          </cell>
        </row>
        <row r="1172">
          <cell r="AA1172">
            <v>10156370.619999999</v>
          </cell>
          <cell r="BG1172" t="str">
            <v>313</v>
          </cell>
        </row>
        <row r="1173">
          <cell r="AA1173">
            <v>11791352.789999999</v>
          </cell>
          <cell r="BG1173" t="str">
            <v>313</v>
          </cell>
        </row>
        <row r="1174">
          <cell r="AA1174">
            <v>460881.32</v>
          </cell>
          <cell r="BG1174" t="str">
            <v>313</v>
          </cell>
        </row>
        <row r="1175">
          <cell r="AA1175">
            <v>6218750.2999999998</v>
          </cell>
          <cell r="BG1175" t="str">
            <v>314</v>
          </cell>
        </row>
        <row r="1176">
          <cell r="AA1176">
            <v>7822965.7400000002</v>
          </cell>
          <cell r="BG1176" t="str">
            <v>314</v>
          </cell>
        </row>
        <row r="1177">
          <cell r="AA1177">
            <v>1940590.72</v>
          </cell>
          <cell r="BG1177" t="str">
            <v>313</v>
          </cell>
        </row>
        <row r="1178">
          <cell r="AA1178">
            <v>2523548.77</v>
          </cell>
          <cell r="BG1178" t="str">
            <v>313</v>
          </cell>
        </row>
        <row r="1179">
          <cell r="AA1179">
            <v>600000</v>
          </cell>
          <cell r="BG1179" t="str">
            <v>313</v>
          </cell>
        </row>
        <row r="1180">
          <cell r="AA1180">
            <v>881003.56</v>
          </cell>
          <cell r="BG1180" t="str">
            <v>313</v>
          </cell>
        </row>
        <row r="1181">
          <cell r="AA1181">
            <v>920132.02</v>
          </cell>
          <cell r="BG1181" t="str">
            <v>313</v>
          </cell>
        </row>
        <row r="1182">
          <cell r="AA1182">
            <v>3255388.23</v>
          </cell>
          <cell r="BG1182" t="str">
            <v>313</v>
          </cell>
        </row>
        <row r="1183">
          <cell r="AA1183">
            <v>1540443.79</v>
          </cell>
          <cell r="BG1183" t="str">
            <v>313</v>
          </cell>
        </row>
        <row r="1184">
          <cell r="AA1184">
            <v>225278.71</v>
          </cell>
          <cell r="BG1184" t="str">
            <v>313</v>
          </cell>
        </row>
        <row r="1185">
          <cell r="AA1185">
            <v>313547.58</v>
          </cell>
          <cell r="BG1185" t="str">
            <v>313</v>
          </cell>
        </row>
        <row r="1186">
          <cell r="AA1186">
            <v>850690.99</v>
          </cell>
          <cell r="BG1186" t="str">
            <v>313</v>
          </cell>
        </row>
        <row r="1187">
          <cell r="AA1187">
            <v>283073.91999999998</v>
          </cell>
          <cell r="BG1187" t="str">
            <v>313</v>
          </cell>
        </row>
        <row r="1188">
          <cell r="AA1188">
            <v>655912.71</v>
          </cell>
          <cell r="BG1188" t="str">
            <v>313</v>
          </cell>
        </row>
        <row r="1189">
          <cell r="AA1189">
            <v>720979.09</v>
          </cell>
          <cell r="BG1189" t="str">
            <v>313</v>
          </cell>
        </row>
        <row r="1190">
          <cell r="AA1190">
            <v>154884.06</v>
          </cell>
          <cell r="BG1190" t="str">
            <v>313</v>
          </cell>
        </row>
        <row r="1191">
          <cell r="AA1191">
            <v>522017.27</v>
          </cell>
          <cell r="BG1191" t="str">
            <v>313</v>
          </cell>
        </row>
        <row r="1192">
          <cell r="AA1192">
            <v>800332.02</v>
          </cell>
          <cell r="BG1192" t="str">
            <v>313</v>
          </cell>
        </row>
        <row r="1193">
          <cell r="AA1193">
            <v>1418361.59</v>
          </cell>
          <cell r="BG1193" t="str">
            <v>313</v>
          </cell>
        </row>
        <row r="1194">
          <cell r="AA1194">
            <v>708936.08</v>
          </cell>
          <cell r="BG1194" t="str">
            <v>313</v>
          </cell>
        </row>
        <row r="1195">
          <cell r="AA1195">
            <v>1979097.03</v>
          </cell>
          <cell r="BG1195" t="str">
            <v>313</v>
          </cell>
        </row>
        <row r="1196">
          <cell r="AA1196">
            <v>352913.66</v>
          </cell>
          <cell r="BG1196" t="str">
            <v>313</v>
          </cell>
        </row>
        <row r="1197">
          <cell r="AA1197">
            <v>801507.02</v>
          </cell>
          <cell r="BG1197" t="str">
            <v>313</v>
          </cell>
        </row>
        <row r="1198">
          <cell r="AA1198">
            <v>6409045.0599999996</v>
          </cell>
          <cell r="BG1198" t="str">
            <v>313</v>
          </cell>
        </row>
        <row r="1199">
          <cell r="AA1199">
            <v>637785.12</v>
          </cell>
          <cell r="BG1199" t="str">
            <v>313</v>
          </cell>
        </row>
        <row r="1200">
          <cell r="AA1200">
            <v>1479506.75</v>
          </cell>
          <cell r="BG1200" t="str">
            <v>313</v>
          </cell>
        </row>
        <row r="1201">
          <cell r="AA1201">
            <v>1834909.01</v>
          </cell>
          <cell r="BG1201" t="str">
            <v>313</v>
          </cell>
        </row>
        <row r="1202">
          <cell r="AA1202">
            <v>1103975.78</v>
          </cell>
          <cell r="BG1202" t="str">
            <v>313</v>
          </cell>
        </row>
        <row r="1203">
          <cell r="AA1203">
            <v>4278301.47</v>
          </cell>
          <cell r="BG1203" t="str">
            <v>313</v>
          </cell>
        </row>
        <row r="1204">
          <cell r="AA1204">
            <v>8491211.8300000001</v>
          </cell>
          <cell r="BG1204" t="str">
            <v>313</v>
          </cell>
        </row>
        <row r="1205">
          <cell r="AA1205">
            <v>15738851.68</v>
          </cell>
          <cell r="BG1205" t="str">
            <v>313</v>
          </cell>
        </row>
        <row r="1206">
          <cell r="AA1206">
            <v>6666666.7999999998</v>
          </cell>
          <cell r="BG1206" t="str">
            <v>314</v>
          </cell>
        </row>
        <row r="1207">
          <cell r="AA1207">
            <v>6666666.7999999998</v>
          </cell>
          <cell r="BG1207" t="str">
            <v>314</v>
          </cell>
        </row>
        <row r="1208">
          <cell r="AA1208">
            <v>6666666.7999999998</v>
          </cell>
          <cell r="BG1208" t="str">
            <v>314</v>
          </cell>
        </row>
        <row r="1209">
          <cell r="AA1209">
            <v>544015.06999999995</v>
          </cell>
          <cell r="BG1209" t="str">
            <v>314</v>
          </cell>
        </row>
        <row r="1210">
          <cell r="AA1210">
            <v>800000</v>
          </cell>
          <cell r="BG1210" t="str">
            <v>314</v>
          </cell>
        </row>
        <row r="1211">
          <cell r="AA1211">
            <v>1677500</v>
          </cell>
          <cell r="BG1211" t="str">
            <v>314</v>
          </cell>
        </row>
        <row r="1212">
          <cell r="AA1212">
            <v>309537.91999999998</v>
          </cell>
          <cell r="BG1212" t="str">
            <v>313</v>
          </cell>
        </row>
        <row r="1213">
          <cell r="AA1213">
            <v>383470.76</v>
          </cell>
          <cell r="BG1213" t="str">
            <v>313</v>
          </cell>
        </row>
        <row r="1214">
          <cell r="AA1214">
            <v>6359178.2699999996</v>
          </cell>
          <cell r="BG1214" t="str">
            <v>313</v>
          </cell>
        </row>
        <row r="1215">
          <cell r="AA1215">
            <v>6750000</v>
          </cell>
          <cell r="BG1215" t="str">
            <v>313</v>
          </cell>
        </row>
        <row r="1216">
          <cell r="AA1216">
            <v>6750000</v>
          </cell>
          <cell r="BG1216" t="str">
            <v>313</v>
          </cell>
        </row>
        <row r="1217">
          <cell r="AA1217">
            <v>15000000</v>
          </cell>
          <cell r="BG1217" t="str">
            <v>313</v>
          </cell>
        </row>
        <row r="1218">
          <cell r="AA1218">
            <v>17500000</v>
          </cell>
          <cell r="BG1218" t="str">
            <v>313</v>
          </cell>
        </row>
        <row r="1219">
          <cell r="AA1219">
            <v>11000000</v>
          </cell>
          <cell r="BG1219" t="str">
            <v>313</v>
          </cell>
        </row>
        <row r="1220">
          <cell r="AA1220">
            <v>1803811.11</v>
          </cell>
          <cell r="BG1220" t="str">
            <v>314</v>
          </cell>
        </row>
        <row r="1221">
          <cell r="AA1221">
            <v>1080055.07</v>
          </cell>
          <cell r="BG1221" t="str">
            <v>313</v>
          </cell>
        </row>
        <row r="1222">
          <cell r="AA1222">
            <v>8166666.6299999999</v>
          </cell>
          <cell r="BG1222" t="str">
            <v>313</v>
          </cell>
        </row>
        <row r="1223">
          <cell r="AA1223">
            <v>2276703.0099999998</v>
          </cell>
          <cell r="BG1223" t="str">
            <v>313</v>
          </cell>
        </row>
        <row r="1224">
          <cell r="AA1224">
            <v>163040.29</v>
          </cell>
          <cell r="BG1224" t="str">
            <v>313</v>
          </cell>
        </row>
        <row r="1225">
          <cell r="AA1225">
            <v>10456432.84</v>
          </cell>
          <cell r="BG1225" t="str">
            <v>313</v>
          </cell>
        </row>
        <row r="1226">
          <cell r="AA1226">
            <v>1934166.66</v>
          </cell>
          <cell r="BG1226" t="str">
            <v>313</v>
          </cell>
        </row>
        <row r="1227">
          <cell r="AA1227">
            <v>13219160.880000001</v>
          </cell>
          <cell r="BG1227" t="str">
            <v>313</v>
          </cell>
        </row>
        <row r="1228">
          <cell r="AA1228">
            <v>3750000.05</v>
          </cell>
          <cell r="BG1228" t="str">
            <v>313</v>
          </cell>
        </row>
        <row r="1229">
          <cell r="AA1229">
            <v>90000</v>
          </cell>
          <cell r="BG1229" t="str">
            <v>313</v>
          </cell>
        </row>
        <row r="1230">
          <cell r="AA1230">
            <v>1264201.6499999999</v>
          </cell>
          <cell r="BG1230" t="str">
            <v>314</v>
          </cell>
        </row>
        <row r="1231">
          <cell r="AA1231">
            <v>1600000.01</v>
          </cell>
          <cell r="BG1231" t="str">
            <v>314</v>
          </cell>
        </row>
        <row r="1232">
          <cell r="AA1232">
            <v>334330.17</v>
          </cell>
          <cell r="BG1232" t="str">
            <v>313</v>
          </cell>
        </row>
        <row r="1233">
          <cell r="AA1233">
            <v>6145374.2300000004</v>
          </cell>
          <cell r="BG1233" t="str">
            <v>313</v>
          </cell>
        </row>
        <row r="1234">
          <cell r="AA1234">
            <v>3362214.68</v>
          </cell>
          <cell r="BG1234" t="str">
            <v>313</v>
          </cell>
        </row>
        <row r="1235">
          <cell r="AA1235">
            <v>5565000</v>
          </cell>
          <cell r="BG1235" t="str">
            <v>313</v>
          </cell>
        </row>
        <row r="1236">
          <cell r="AA1236">
            <v>74481.850000000006</v>
          </cell>
          <cell r="BG1236" t="str">
            <v>313</v>
          </cell>
        </row>
        <row r="1237">
          <cell r="AA1237">
            <v>5429420.9900000002</v>
          </cell>
          <cell r="BG1237" t="str">
            <v>313</v>
          </cell>
        </row>
        <row r="1238">
          <cell r="AA1238">
            <v>3918300.77</v>
          </cell>
          <cell r="BG1238" t="str">
            <v>314</v>
          </cell>
        </row>
        <row r="1239">
          <cell r="AA1239">
            <v>62413.77</v>
          </cell>
          <cell r="BG1239" t="str">
            <v>306</v>
          </cell>
        </row>
        <row r="1240">
          <cell r="AA1240">
            <v>5700000</v>
          </cell>
          <cell r="BG1240" t="str">
            <v>313</v>
          </cell>
        </row>
        <row r="1241">
          <cell r="AA1241">
            <v>5000000</v>
          </cell>
          <cell r="BG1241" t="str">
            <v>313</v>
          </cell>
        </row>
        <row r="1242">
          <cell r="AA1242">
            <v>2100000</v>
          </cell>
          <cell r="BG1242" t="str">
            <v>313</v>
          </cell>
        </row>
        <row r="1243">
          <cell r="AA1243">
            <v>9500000</v>
          </cell>
          <cell r="BG1243" t="str">
            <v>313</v>
          </cell>
        </row>
        <row r="1244">
          <cell r="AA1244">
            <v>1294549.07</v>
          </cell>
          <cell r="BG1244" t="str">
            <v>306</v>
          </cell>
        </row>
        <row r="1245">
          <cell r="AA1245">
            <v>53575.96</v>
          </cell>
          <cell r="BG1245" t="str">
            <v>306</v>
          </cell>
        </row>
        <row r="1246">
          <cell r="AA1246">
            <v>2000000</v>
          </cell>
          <cell r="BG1246" t="str">
            <v>314</v>
          </cell>
        </row>
        <row r="1247">
          <cell r="AA1247">
            <v>1093750</v>
          </cell>
          <cell r="BG1247" t="str">
            <v>313</v>
          </cell>
        </row>
        <row r="1248">
          <cell r="AA1248">
            <v>1093750</v>
          </cell>
          <cell r="BG1248" t="str">
            <v>313</v>
          </cell>
        </row>
        <row r="1249">
          <cell r="AA1249">
            <v>71670.17</v>
          </cell>
          <cell r="BG1249" t="str">
            <v>313</v>
          </cell>
        </row>
        <row r="1250">
          <cell r="AA1250">
            <v>1265000</v>
          </cell>
          <cell r="BG1250" t="str">
            <v>306</v>
          </cell>
        </row>
        <row r="1251">
          <cell r="AA1251">
            <v>134603.24</v>
          </cell>
          <cell r="BG1251" t="str">
            <v>313</v>
          </cell>
        </row>
        <row r="1252">
          <cell r="AA1252">
            <v>3333333.4</v>
          </cell>
          <cell r="BG1252" t="str">
            <v>313</v>
          </cell>
        </row>
        <row r="1253">
          <cell r="AA1253">
            <v>6800000</v>
          </cell>
          <cell r="BG1253" t="str">
            <v>313</v>
          </cell>
        </row>
        <row r="1254">
          <cell r="AA1254">
            <v>4083333.37</v>
          </cell>
          <cell r="BG1254" t="str">
            <v>313</v>
          </cell>
        </row>
        <row r="1255">
          <cell r="AA1255">
            <v>3592395.13</v>
          </cell>
          <cell r="BG1255" t="str">
            <v>313</v>
          </cell>
        </row>
        <row r="1256">
          <cell r="AA1256">
            <v>431074.99</v>
          </cell>
          <cell r="BG1256" t="str">
            <v>313</v>
          </cell>
        </row>
        <row r="1257">
          <cell r="AA1257">
            <v>7451319.5899999999</v>
          </cell>
          <cell r="BG1257" t="str">
            <v>313</v>
          </cell>
        </row>
        <row r="1258">
          <cell r="AA1258">
            <v>4290000</v>
          </cell>
          <cell r="BG1258" t="str">
            <v>313</v>
          </cell>
        </row>
        <row r="1259">
          <cell r="AA1259">
            <v>19544653.59</v>
          </cell>
          <cell r="BG1259" t="str">
            <v>313</v>
          </cell>
        </row>
        <row r="1260">
          <cell r="AA1260">
            <v>2443541.87</v>
          </cell>
          <cell r="BG1260" t="str">
            <v>313</v>
          </cell>
        </row>
        <row r="1261">
          <cell r="AA1261">
            <v>2730666.7</v>
          </cell>
          <cell r="BG1261" t="str">
            <v>313</v>
          </cell>
        </row>
        <row r="1262">
          <cell r="AA1262">
            <v>892518.55</v>
          </cell>
          <cell r="BG1262" t="str">
            <v>313</v>
          </cell>
        </row>
        <row r="1263">
          <cell r="AA1263">
            <v>5333333.37</v>
          </cell>
          <cell r="BG1263" t="str">
            <v>313</v>
          </cell>
        </row>
        <row r="1264">
          <cell r="AA1264">
            <v>5333333.24</v>
          </cell>
          <cell r="BG1264" t="str">
            <v>313</v>
          </cell>
        </row>
        <row r="1265">
          <cell r="AA1265">
            <v>6999999.9400000004</v>
          </cell>
          <cell r="BG1265" t="str">
            <v>313</v>
          </cell>
        </row>
        <row r="1266">
          <cell r="AA1266">
            <v>7333333.2800000003</v>
          </cell>
          <cell r="BG1266" t="str">
            <v>313</v>
          </cell>
        </row>
        <row r="1267">
          <cell r="AA1267">
            <v>8125000</v>
          </cell>
          <cell r="BG1267" t="str">
            <v>313</v>
          </cell>
        </row>
        <row r="1268">
          <cell r="AA1268">
            <v>7999999.96</v>
          </cell>
          <cell r="BG1268" t="str">
            <v>313</v>
          </cell>
        </row>
        <row r="1269">
          <cell r="AA1269">
            <v>7700000</v>
          </cell>
          <cell r="BG1269" t="str">
            <v>313</v>
          </cell>
        </row>
        <row r="1270">
          <cell r="AA1270">
            <v>4737.09</v>
          </cell>
          <cell r="BG1270" t="str">
            <v>313</v>
          </cell>
        </row>
        <row r="1271">
          <cell r="AA1271">
            <v>22735.439999999999</v>
          </cell>
          <cell r="BG1271" t="str">
            <v>313</v>
          </cell>
        </row>
        <row r="1272">
          <cell r="AA1272">
            <v>49349.29</v>
          </cell>
          <cell r="BG1272" t="str">
            <v>313</v>
          </cell>
        </row>
        <row r="1273">
          <cell r="AA1273">
            <v>34737.74</v>
          </cell>
          <cell r="BG1273" t="str">
            <v>313</v>
          </cell>
        </row>
        <row r="1274">
          <cell r="AA1274">
            <v>32819.54</v>
          </cell>
          <cell r="BG1274" t="str">
            <v>313</v>
          </cell>
        </row>
        <row r="1275">
          <cell r="AA1275">
            <v>90050.57</v>
          </cell>
          <cell r="BG1275" t="str">
            <v>313</v>
          </cell>
        </row>
        <row r="1276">
          <cell r="AA1276">
            <v>52875.48</v>
          </cell>
          <cell r="BG1276" t="str">
            <v>313</v>
          </cell>
        </row>
        <row r="1277">
          <cell r="AA1277">
            <v>232066.87</v>
          </cell>
          <cell r="BG1277" t="str">
            <v>313</v>
          </cell>
        </row>
        <row r="1278">
          <cell r="AA1278">
            <v>25422.32</v>
          </cell>
          <cell r="BG1278" t="str">
            <v>313</v>
          </cell>
        </row>
        <row r="1279">
          <cell r="AA1279">
            <v>21952.11</v>
          </cell>
          <cell r="BG1279" t="str">
            <v>313</v>
          </cell>
        </row>
        <row r="1280">
          <cell r="AA1280">
            <v>29762.99</v>
          </cell>
          <cell r="BG1280" t="str">
            <v>313</v>
          </cell>
        </row>
        <row r="1281">
          <cell r="AA1281">
            <v>51742.13</v>
          </cell>
          <cell r="BG1281" t="str">
            <v>313</v>
          </cell>
        </row>
        <row r="1282">
          <cell r="AA1282">
            <v>56104.92</v>
          </cell>
          <cell r="BG1282" t="str">
            <v>313</v>
          </cell>
        </row>
        <row r="1283">
          <cell r="AA1283">
            <v>1105346.69</v>
          </cell>
          <cell r="BG1283" t="str">
            <v>313</v>
          </cell>
        </row>
        <row r="1284">
          <cell r="AA1284">
            <v>928472.6</v>
          </cell>
          <cell r="BG1284" t="str">
            <v>313</v>
          </cell>
        </row>
        <row r="1285">
          <cell r="AA1285">
            <v>2271362.91</v>
          </cell>
          <cell r="BG1285" t="str">
            <v>313</v>
          </cell>
        </row>
        <row r="1286">
          <cell r="AA1286">
            <v>2520000</v>
          </cell>
          <cell r="BG1286" t="str">
            <v>313</v>
          </cell>
        </row>
        <row r="1287">
          <cell r="AA1287">
            <v>4429714.83</v>
          </cell>
          <cell r="BG1287" t="str">
            <v>313</v>
          </cell>
        </row>
        <row r="1288">
          <cell r="AA1288">
            <v>25000.3</v>
          </cell>
          <cell r="BG1288" t="str">
            <v>313</v>
          </cell>
        </row>
        <row r="1289">
          <cell r="AA1289">
            <v>303413.11</v>
          </cell>
          <cell r="BG1289" t="str">
            <v>313</v>
          </cell>
        </row>
        <row r="1290">
          <cell r="AA1290">
            <v>236048.8</v>
          </cell>
          <cell r="BG1290" t="str">
            <v>313</v>
          </cell>
        </row>
        <row r="1291">
          <cell r="AA1291">
            <v>217920.55</v>
          </cell>
          <cell r="BG1291" t="str">
            <v>313</v>
          </cell>
        </row>
        <row r="1292">
          <cell r="AA1292">
            <v>96450.74</v>
          </cell>
          <cell r="BG1292" t="str">
            <v>313</v>
          </cell>
        </row>
        <row r="1293">
          <cell r="AA1293">
            <v>266195.12</v>
          </cell>
          <cell r="BG1293" t="str">
            <v>313</v>
          </cell>
        </row>
        <row r="1294">
          <cell r="AA1294">
            <v>152344.43</v>
          </cell>
          <cell r="BG1294" t="str">
            <v>313</v>
          </cell>
        </row>
        <row r="1295">
          <cell r="AA1295">
            <v>29587.39</v>
          </cell>
          <cell r="BG1295" t="str">
            <v>313</v>
          </cell>
        </row>
        <row r="1296">
          <cell r="AA1296">
            <v>94635.839999999997</v>
          </cell>
          <cell r="BG1296" t="str">
            <v>313</v>
          </cell>
        </row>
        <row r="1297">
          <cell r="AA1297">
            <v>116803.52</v>
          </cell>
          <cell r="BG1297" t="str">
            <v>313</v>
          </cell>
        </row>
        <row r="1298">
          <cell r="AA1298">
            <v>170730.1</v>
          </cell>
          <cell r="BG1298" t="str">
            <v>313</v>
          </cell>
        </row>
        <row r="1299">
          <cell r="AA1299">
            <v>4387.76</v>
          </cell>
          <cell r="BG1299" t="str">
            <v>313</v>
          </cell>
        </row>
        <row r="1300">
          <cell r="AA1300">
            <v>536666.79</v>
          </cell>
          <cell r="BG1300" t="str">
            <v>313</v>
          </cell>
        </row>
        <row r="1301">
          <cell r="AA1301">
            <v>20000</v>
          </cell>
          <cell r="BG1301" t="str">
            <v>313</v>
          </cell>
        </row>
        <row r="1302">
          <cell r="AA1302">
            <v>140000</v>
          </cell>
          <cell r="BG1302" t="str">
            <v>313</v>
          </cell>
        </row>
        <row r="1303">
          <cell r="AA1303">
            <v>33333.68</v>
          </cell>
          <cell r="BG1303" t="str">
            <v>313</v>
          </cell>
        </row>
        <row r="1304">
          <cell r="AA1304">
            <v>65000</v>
          </cell>
          <cell r="BG1304" t="str">
            <v>313</v>
          </cell>
        </row>
        <row r="1305">
          <cell r="AA1305">
            <v>23910.85</v>
          </cell>
          <cell r="BG1305" t="str">
            <v>313</v>
          </cell>
        </row>
        <row r="1306">
          <cell r="AA1306">
            <v>11500.19</v>
          </cell>
          <cell r="BG1306" t="str">
            <v>313</v>
          </cell>
        </row>
        <row r="1307">
          <cell r="AA1307">
            <v>1577931.64</v>
          </cell>
          <cell r="BG1307" t="str">
            <v>313</v>
          </cell>
        </row>
        <row r="1308">
          <cell r="AA1308">
            <v>3077662.4</v>
          </cell>
          <cell r="BG1308" t="str">
            <v>313</v>
          </cell>
        </row>
        <row r="1309">
          <cell r="AA1309">
            <v>5333333.24</v>
          </cell>
          <cell r="BG1309" t="str">
            <v>313</v>
          </cell>
        </row>
        <row r="1310">
          <cell r="AA1310">
            <v>488517.71</v>
          </cell>
          <cell r="BG1310" t="str">
            <v>313</v>
          </cell>
        </row>
        <row r="1311">
          <cell r="AA1311">
            <v>4000000</v>
          </cell>
          <cell r="BG1311" t="str">
            <v>313</v>
          </cell>
        </row>
        <row r="1312">
          <cell r="AA1312">
            <v>16666666.9</v>
          </cell>
          <cell r="BG1312" t="str">
            <v>313</v>
          </cell>
        </row>
        <row r="1313">
          <cell r="AA1313">
            <v>13333333.4</v>
          </cell>
          <cell r="BG1313" t="str">
            <v>313</v>
          </cell>
        </row>
        <row r="1314">
          <cell r="AA1314">
            <v>10000000</v>
          </cell>
          <cell r="BG1314" t="str">
            <v>313</v>
          </cell>
        </row>
        <row r="1315">
          <cell r="AA1315">
            <v>1750000.13</v>
          </cell>
          <cell r="BG1315" t="str">
            <v>313</v>
          </cell>
        </row>
        <row r="1316">
          <cell r="AA1316">
            <v>3875000</v>
          </cell>
          <cell r="BG1316" t="str">
            <v>313</v>
          </cell>
        </row>
        <row r="1317">
          <cell r="AA1317">
            <v>3500000.06</v>
          </cell>
          <cell r="BG1317" t="str">
            <v>313</v>
          </cell>
        </row>
        <row r="1318">
          <cell r="AA1318">
            <v>5678307.1200000001</v>
          </cell>
          <cell r="BG1318" t="str">
            <v>313</v>
          </cell>
        </row>
        <row r="1319">
          <cell r="AA1319">
            <v>1633333.37</v>
          </cell>
          <cell r="BG1319" t="str">
            <v>313</v>
          </cell>
        </row>
        <row r="1320">
          <cell r="AA1320">
            <v>7999999.9900000002</v>
          </cell>
          <cell r="BG1320" t="str">
            <v>313</v>
          </cell>
        </row>
        <row r="1321">
          <cell r="AA1321">
            <v>7375000</v>
          </cell>
          <cell r="BG1321" t="str">
            <v>313</v>
          </cell>
        </row>
        <row r="1322">
          <cell r="AA1322">
            <v>74767</v>
          </cell>
          <cell r="BG1322" t="str">
            <v>313</v>
          </cell>
        </row>
        <row r="1323">
          <cell r="AA1323">
            <v>26770.42</v>
          </cell>
          <cell r="BG1323" t="str">
            <v>313</v>
          </cell>
        </row>
        <row r="1324">
          <cell r="AA1324">
            <v>32201.15</v>
          </cell>
          <cell r="BG1324" t="str">
            <v>313</v>
          </cell>
        </row>
        <row r="1325">
          <cell r="AA1325">
            <v>25759.11</v>
          </cell>
          <cell r="BG1325" t="str">
            <v>313</v>
          </cell>
        </row>
        <row r="1326">
          <cell r="AA1326">
            <v>245633.81</v>
          </cell>
          <cell r="BG1326" t="str">
            <v>313</v>
          </cell>
        </row>
        <row r="1327">
          <cell r="AA1327">
            <v>52590.38</v>
          </cell>
          <cell r="BG1327" t="str">
            <v>313</v>
          </cell>
        </row>
        <row r="1328">
          <cell r="AA1328">
            <v>48186.97</v>
          </cell>
          <cell r="BG1328" t="str">
            <v>313</v>
          </cell>
        </row>
        <row r="1329">
          <cell r="AA1329">
            <v>12150000</v>
          </cell>
          <cell r="BG1329" t="str">
            <v>314</v>
          </cell>
        </row>
        <row r="1330">
          <cell r="AA1330">
            <v>20000.32</v>
          </cell>
          <cell r="BG1330" t="str">
            <v>313</v>
          </cell>
        </row>
        <row r="1331">
          <cell r="AA1331">
            <v>12791.96</v>
          </cell>
          <cell r="BG1331" t="str">
            <v>313</v>
          </cell>
        </row>
        <row r="1332">
          <cell r="AA1332">
            <v>763125</v>
          </cell>
          <cell r="BG1332" t="str">
            <v>313</v>
          </cell>
        </row>
        <row r="1333">
          <cell r="AA1333">
            <v>188527.53</v>
          </cell>
          <cell r="BG1333" t="str">
            <v>313</v>
          </cell>
        </row>
        <row r="1334">
          <cell r="AA1334">
            <v>15879.95</v>
          </cell>
          <cell r="BG1334" t="str">
            <v>313</v>
          </cell>
        </row>
        <row r="1335">
          <cell r="AA1335">
            <v>131336.84</v>
          </cell>
          <cell r="BG1335" t="str">
            <v>313</v>
          </cell>
        </row>
        <row r="1336">
          <cell r="AA1336">
            <v>90050.57</v>
          </cell>
          <cell r="BG1336" t="str">
            <v>313</v>
          </cell>
        </row>
        <row r="1337">
          <cell r="AA1337">
            <v>64530.54</v>
          </cell>
          <cell r="BG1337" t="str">
            <v>313</v>
          </cell>
        </row>
        <row r="1338">
          <cell r="AA1338">
            <v>290854.13</v>
          </cell>
          <cell r="BG1338" t="str">
            <v>313</v>
          </cell>
        </row>
        <row r="1339">
          <cell r="AA1339">
            <v>512569.57</v>
          </cell>
          <cell r="BG1339" t="str">
            <v>313</v>
          </cell>
        </row>
        <row r="1340">
          <cell r="AA1340">
            <v>69615.509999999995</v>
          </cell>
          <cell r="BG1340" t="str">
            <v>313</v>
          </cell>
        </row>
        <row r="1341">
          <cell r="AA1341">
            <v>19724.13</v>
          </cell>
          <cell r="BG1341" t="str">
            <v>313</v>
          </cell>
        </row>
        <row r="1342">
          <cell r="AA1342">
            <v>218101.14</v>
          </cell>
          <cell r="BG1342" t="str">
            <v>313</v>
          </cell>
        </row>
        <row r="1343">
          <cell r="AA1343">
            <v>2129616.52</v>
          </cell>
          <cell r="BG1343" t="str">
            <v>313</v>
          </cell>
        </row>
        <row r="1344">
          <cell r="AA1344">
            <v>5447691.4800000004</v>
          </cell>
          <cell r="BG1344" t="str">
            <v>313</v>
          </cell>
        </row>
        <row r="1345">
          <cell r="AA1345">
            <v>19023.919999999998</v>
          </cell>
          <cell r="BG1345" t="str">
            <v>313</v>
          </cell>
        </row>
        <row r="1346">
          <cell r="AA1346">
            <v>14633.62</v>
          </cell>
          <cell r="BG1346" t="str">
            <v>313</v>
          </cell>
        </row>
        <row r="1347">
          <cell r="AA1347">
            <v>18120.39</v>
          </cell>
          <cell r="BG1347" t="str">
            <v>313</v>
          </cell>
        </row>
        <row r="1348">
          <cell r="AA1348">
            <v>24353.97</v>
          </cell>
          <cell r="BG1348" t="str">
            <v>313</v>
          </cell>
        </row>
        <row r="1349">
          <cell r="AA1349">
            <v>81666.820000000007</v>
          </cell>
          <cell r="BG1349" t="str">
            <v>313</v>
          </cell>
        </row>
        <row r="1350">
          <cell r="AA1350">
            <v>145777.35999999999</v>
          </cell>
          <cell r="BG1350" t="str">
            <v>313</v>
          </cell>
        </row>
        <row r="1351">
          <cell r="AA1351">
            <v>839867.84</v>
          </cell>
          <cell r="BG1351" t="str">
            <v>313</v>
          </cell>
        </row>
        <row r="1352">
          <cell r="AA1352">
            <v>21310.59</v>
          </cell>
          <cell r="BG1352" t="str">
            <v>313</v>
          </cell>
        </row>
        <row r="1353">
          <cell r="AA1353">
            <v>54990.39</v>
          </cell>
          <cell r="BG1353" t="str">
            <v>313</v>
          </cell>
        </row>
        <row r="1354">
          <cell r="AA1354">
            <v>189482.56</v>
          </cell>
          <cell r="BG1354" t="str">
            <v>313</v>
          </cell>
        </row>
        <row r="1355">
          <cell r="AA1355">
            <v>182147.23</v>
          </cell>
          <cell r="BG1355" t="str">
            <v>313</v>
          </cell>
        </row>
        <row r="1356">
          <cell r="AA1356">
            <v>716543.78</v>
          </cell>
          <cell r="BG1356" t="str">
            <v>313</v>
          </cell>
        </row>
        <row r="1357">
          <cell r="AA1357">
            <v>17628.849999999999</v>
          </cell>
          <cell r="BG1357" t="str">
            <v>313</v>
          </cell>
        </row>
        <row r="1358">
          <cell r="AA1358">
            <v>13428.17</v>
          </cell>
          <cell r="BG1358" t="str">
            <v>313</v>
          </cell>
        </row>
        <row r="1359">
          <cell r="AA1359">
            <v>17904.36</v>
          </cell>
          <cell r="BG1359" t="str">
            <v>313</v>
          </cell>
        </row>
        <row r="1360">
          <cell r="AA1360">
            <v>50578.37</v>
          </cell>
          <cell r="BG1360" t="str">
            <v>313</v>
          </cell>
        </row>
        <row r="1361">
          <cell r="AA1361">
            <v>48235.49</v>
          </cell>
          <cell r="BG1361" t="str">
            <v>313</v>
          </cell>
        </row>
        <row r="1362">
          <cell r="AA1362">
            <v>9408.9500000000007</v>
          </cell>
          <cell r="BG1362" t="str">
            <v>313</v>
          </cell>
        </row>
        <row r="1363">
          <cell r="AA1363">
            <v>328769.21000000002</v>
          </cell>
          <cell r="BG1363" t="str">
            <v>313</v>
          </cell>
        </row>
        <row r="1364">
          <cell r="AA1364">
            <v>175000</v>
          </cell>
          <cell r="BG1364" t="str">
            <v>313</v>
          </cell>
        </row>
        <row r="1365">
          <cell r="AA1365">
            <v>175800.2</v>
          </cell>
          <cell r="BG1365" t="str">
            <v>313</v>
          </cell>
        </row>
        <row r="1366">
          <cell r="AA1366">
            <v>2176147.36</v>
          </cell>
          <cell r="BG1366" t="str">
            <v>313</v>
          </cell>
        </row>
        <row r="1367">
          <cell r="AA1367">
            <v>50130.239999999998</v>
          </cell>
          <cell r="BG1367" t="str">
            <v>313</v>
          </cell>
        </row>
        <row r="1368">
          <cell r="AA1368">
            <v>8223.1200000000008</v>
          </cell>
          <cell r="BG1368" t="str">
            <v>313</v>
          </cell>
        </row>
        <row r="1369">
          <cell r="AA1369">
            <v>19958.14</v>
          </cell>
          <cell r="BG1369" t="str">
            <v>313</v>
          </cell>
        </row>
        <row r="1370">
          <cell r="AA1370">
            <v>33333.379999999997</v>
          </cell>
          <cell r="BG1370" t="str">
            <v>313</v>
          </cell>
        </row>
        <row r="1371">
          <cell r="AA1371">
            <v>60958.39</v>
          </cell>
          <cell r="BG1371" t="str">
            <v>313</v>
          </cell>
        </row>
        <row r="1372">
          <cell r="AA1372">
            <v>52854.94</v>
          </cell>
          <cell r="BG1372" t="str">
            <v>313</v>
          </cell>
        </row>
        <row r="1373">
          <cell r="AA1373">
            <v>2336275.5</v>
          </cell>
          <cell r="BG1373" t="str">
            <v>313</v>
          </cell>
        </row>
        <row r="1374">
          <cell r="AA1374">
            <v>37500.31</v>
          </cell>
          <cell r="BG1374" t="str">
            <v>313</v>
          </cell>
        </row>
        <row r="1375">
          <cell r="AA1375">
            <v>50000</v>
          </cell>
          <cell r="BG1375" t="str">
            <v>313</v>
          </cell>
        </row>
        <row r="1376">
          <cell r="AA1376">
            <v>15987.24</v>
          </cell>
          <cell r="BG1376" t="str">
            <v>313</v>
          </cell>
        </row>
        <row r="1377">
          <cell r="AA1377">
            <v>17905.759999999998</v>
          </cell>
          <cell r="BG1377" t="str">
            <v>313</v>
          </cell>
        </row>
        <row r="1378">
          <cell r="AA1378">
            <v>14420.45</v>
          </cell>
          <cell r="BG1378" t="str">
            <v>313</v>
          </cell>
        </row>
        <row r="1379">
          <cell r="AA1379">
            <v>9166.01</v>
          </cell>
          <cell r="BG1379" t="str">
            <v>313</v>
          </cell>
        </row>
        <row r="1380">
          <cell r="AA1380">
            <v>5279.8</v>
          </cell>
          <cell r="BG1380" t="str">
            <v>313</v>
          </cell>
        </row>
        <row r="1381">
          <cell r="AA1381">
            <v>66666.740000000005</v>
          </cell>
          <cell r="BG1381" t="str">
            <v>313</v>
          </cell>
        </row>
        <row r="1382">
          <cell r="AA1382">
            <v>147937.43</v>
          </cell>
          <cell r="BG1382" t="str">
            <v>313</v>
          </cell>
        </row>
        <row r="1383">
          <cell r="AA1383">
            <v>47571.62</v>
          </cell>
          <cell r="BG1383" t="str">
            <v>313</v>
          </cell>
        </row>
        <row r="1384">
          <cell r="AA1384">
            <v>95956.4</v>
          </cell>
          <cell r="BG1384" t="str">
            <v>313</v>
          </cell>
        </row>
        <row r="1385">
          <cell r="AA1385">
            <v>31225.33</v>
          </cell>
          <cell r="BG1385" t="str">
            <v>313</v>
          </cell>
        </row>
        <row r="1386">
          <cell r="AA1386">
            <v>17766.45</v>
          </cell>
          <cell r="BG1386" t="str">
            <v>313</v>
          </cell>
        </row>
        <row r="1387">
          <cell r="AA1387">
            <v>104382.53</v>
          </cell>
          <cell r="BG1387" t="str">
            <v>313</v>
          </cell>
        </row>
        <row r="1388">
          <cell r="AA1388">
            <v>7095.51</v>
          </cell>
          <cell r="BG1388" t="str">
            <v>313</v>
          </cell>
        </row>
        <row r="1389">
          <cell r="AA1389">
            <v>55000</v>
          </cell>
          <cell r="BG1389" t="str">
            <v>313</v>
          </cell>
        </row>
        <row r="1390">
          <cell r="AA1390">
            <v>1632424.35</v>
          </cell>
          <cell r="BG1390" t="str">
            <v>313</v>
          </cell>
        </row>
        <row r="1391">
          <cell r="AA1391">
            <v>2532187.06</v>
          </cell>
          <cell r="BG1391" t="str">
            <v>313</v>
          </cell>
        </row>
        <row r="1392">
          <cell r="AA1392">
            <v>50199.68</v>
          </cell>
          <cell r="BG1392" t="str">
            <v>313</v>
          </cell>
        </row>
        <row r="1393">
          <cell r="AA1393">
            <v>5894.25</v>
          </cell>
          <cell r="BG1393" t="str">
            <v>313</v>
          </cell>
        </row>
        <row r="1394">
          <cell r="AA1394">
            <v>3851250</v>
          </cell>
          <cell r="BG1394" t="str">
            <v>313</v>
          </cell>
        </row>
        <row r="1395">
          <cell r="AA1395">
            <v>20055.95</v>
          </cell>
          <cell r="BG1395" t="str">
            <v>313</v>
          </cell>
        </row>
        <row r="1396">
          <cell r="AA1396">
            <v>76321.320000000007</v>
          </cell>
          <cell r="BG1396" t="str">
            <v>313</v>
          </cell>
        </row>
        <row r="1397">
          <cell r="AA1397">
            <v>292374.23</v>
          </cell>
          <cell r="BG1397" t="str">
            <v>314</v>
          </cell>
        </row>
        <row r="1398">
          <cell r="AA1398">
            <v>79566.42</v>
          </cell>
          <cell r="BG1398" t="str">
            <v>313</v>
          </cell>
        </row>
        <row r="1399">
          <cell r="AA1399">
            <v>86499.53</v>
          </cell>
          <cell r="BG1399" t="str">
            <v>313</v>
          </cell>
        </row>
        <row r="1400">
          <cell r="AA1400">
            <v>218754.47</v>
          </cell>
          <cell r="BG1400" t="str">
            <v>313</v>
          </cell>
        </row>
        <row r="1401">
          <cell r="AA1401">
            <v>26021.24</v>
          </cell>
          <cell r="BG1401" t="str">
            <v>313</v>
          </cell>
        </row>
        <row r="1402">
          <cell r="AA1402">
            <v>136584.24</v>
          </cell>
          <cell r="BG1402" t="str">
            <v>313</v>
          </cell>
        </row>
        <row r="1403">
          <cell r="AA1403">
            <v>12255.73</v>
          </cell>
          <cell r="BG1403" t="str">
            <v>313</v>
          </cell>
        </row>
        <row r="1404">
          <cell r="AA1404">
            <v>11100.98</v>
          </cell>
          <cell r="BG1404" t="str">
            <v>313</v>
          </cell>
        </row>
        <row r="1405">
          <cell r="AA1405">
            <v>247342.52</v>
          </cell>
          <cell r="BG1405" t="str">
            <v>313</v>
          </cell>
        </row>
        <row r="1406">
          <cell r="AA1406">
            <v>418887.25</v>
          </cell>
          <cell r="BG1406" t="str">
            <v>313</v>
          </cell>
        </row>
        <row r="1407">
          <cell r="AA1407">
            <v>133850.89000000001</v>
          </cell>
          <cell r="BG1407" t="str">
            <v>313</v>
          </cell>
        </row>
        <row r="1408">
          <cell r="AA1408">
            <v>386807.41</v>
          </cell>
          <cell r="BG1408" t="str">
            <v>313</v>
          </cell>
        </row>
        <row r="1409">
          <cell r="AA1409">
            <v>12976.65</v>
          </cell>
          <cell r="BG1409" t="str">
            <v>313</v>
          </cell>
        </row>
        <row r="1410">
          <cell r="AA1410">
            <v>11061.68</v>
          </cell>
          <cell r="BG1410" t="str">
            <v>313</v>
          </cell>
        </row>
        <row r="1411">
          <cell r="AA1411">
            <v>4133.5600000000004</v>
          </cell>
          <cell r="BG1411" t="str">
            <v>313</v>
          </cell>
        </row>
        <row r="1412">
          <cell r="AA1412">
            <v>20136.23</v>
          </cell>
          <cell r="BG1412" t="str">
            <v>313</v>
          </cell>
        </row>
        <row r="1413">
          <cell r="AA1413">
            <v>176719.69</v>
          </cell>
          <cell r="BG1413" t="str">
            <v>313</v>
          </cell>
        </row>
        <row r="1414">
          <cell r="AA1414">
            <v>148635.46</v>
          </cell>
          <cell r="BG1414" t="str">
            <v>313</v>
          </cell>
        </row>
        <row r="1415">
          <cell r="AA1415">
            <v>50313.96</v>
          </cell>
          <cell r="BG1415" t="str">
            <v>313</v>
          </cell>
        </row>
        <row r="1416">
          <cell r="AA1416">
            <v>57668.2</v>
          </cell>
          <cell r="BG1416" t="str">
            <v>313</v>
          </cell>
        </row>
        <row r="1417">
          <cell r="AA1417">
            <v>28171.33</v>
          </cell>
          <cell r="BG1417" t="str">
            <v>313</v>
          </cell>
        </row>
        <row r="1418">
          <cell r="AA1418">
            <v>115155.82</v>
          </cell>
          <cell r="BG1418" t="str">
            <v>313</v>
          </cell>
        </row>
        <row r="1419">
          <cell r="AA1419">
            <v>4000000</v>
          </cell>
          <cell r="BG1419" t="str">
            <v>313</v>
          </cell>
        </row>
        <row r="1420">
          <cell r="AA1420">
            <v>59974.09</v>
          </cell>
          <cell r="BG1420" t="str">
            <v>313</v>
          </cell>
        </row>
        <row r="1421">
          <cell r="AA1421">
            <v>42208.75</v>
          </cell>
          <cell r="BG1421" t="str">
            <v>313</v>
          </cell>
        </row>
        <row r="1422">
          <cell r="AA1422">
            <v>58414.67</v>
          </cell>
          <cell r="BG1422" t="str">
            <v>313</v>
          </cell>
        </row>
        <row r="1423">
          <cell r="AA1423">
            <v>84843.55</v>
          </cell>
          <cell r="BG1423" t="str">
            <v>313</v>
          </cell>
        </row>
        <row r="1424">
          <cell r="AA1424">
            <v>346170.73</v>
          </cell>
          <cell r="BG1424" t="str">
            <v>313</v>
          </cell>
        </row>
        <row r="1425">
          <cell r="AA1425">
            <v>135458.16</v>
          </cell>
          <cell r="BG1425" t="str">
            <v>313</v>
          </cell>
        </row>
        <row r="1426">
          <cell r="AA1426">
            <v>315431.90000000002</v>
          </cell>
          <cell r="BG1426" t="str">
            <v>313</v>
          </cell>
        </row>
        <row r="1427">
          <cell r="AA1427">
            <v>32819.54</v>
          </cell>
          <cell r="BG1427" t="str">
            <v>313</v>
          </cell>
        </row>
        <row r="1428">
          <cell r="AA1428">
            <v>306608.44</v>
          </cell>
          <cell r="BG1428" t="str">
            <v>313</v>
          </cell>
        </row>
        <row r="1429">
          <cell r="AA1429">
            <v>65701.83</v>
          </cell>
          <cell r="BG1429" t="str">
            <v>313</v>
          </cell>
        </row>
        <row r="1430">
          <cell r="AA1430">
            <v>45958.05</v>
          </cell>
          <cell r="BG1430" t="str">
            <v>313</v>
          </cell>
        </row>
        <row r="1431">
          <cell r="AA1431">
            <v>4000</v>
          </cell>
          <cell r="BG1431" t="str">
            <v>313</v>
          </cell>
        </row>
        <row r="1432">
          <cell r="AA1432">
            <v>91676.3</v>
          </cell>
          <cell r="BG1432" t="str">
            <v>313</v>
          </cell>
        </row>
        <row r="1433">
          <cell r="AA1433">
            <v>264033.87</v>
          </cell>
          <cell r="BG1433" t="str">
            <v>313</v>
          </cell>
        </row>
        <row r="1434">
          <cell r="AA1434">
            <v>51369.04</v>
          </cell>
          <cell r="BG1434" t="str">
            <v>313</v>
          </cell>
        </row>
        <row r="1435">
          <cell r="AA1435">
            <v>89245.07</v>
          </cell>
          <cell r="BG1435" t="str">
            <v>313</v>
          </cell>
        </row>
        <row r="1436">
          <cell r="AA1436">
            <v>95434.61</v>
          </cell>
          <cell r="BG1436" t="str">
            <v>313</v>
          </cell>
        </row>
        <row r="1437">
          <cell r="AA1437">
            <v>13452.39</v>
          </cell>
          <cell r="BG1437" t="str">
            <v>313</v>
          </cell>
        </row>
        <row r="1438">
          <cell r="AA1438">
            <v>239286.27</v>
          </cell>
          <cell r="BG1438" t="str">
            <v>313</v>
          </cell>
        </row>
        <row r="1439">
          <cell r="AA1439">
            <v>26238.07</v>
          </cell>
          <cell r="BG1439" t="str">
            <v>313</v>
          </cell>
        </row>
        <row r="1440">
          <cell r="AA1440">
            <v>95680.33</v>
          </cell>
          <cell r="BG1440" t="str">
            <v>313</v>
          </cell>
        </row>
        <row r="1441">
          <cell r="AA1441">
            <v>437045.64</v>
          </cell>
          <cell r="BG1441" t="str">
            <v>313</v>
          </cell>
        </row>
        <row r="1442">
          <cell r="AA1442">
            <v>57137.16</v>
          </cell>
          <cell r="BG1442" t="str">
            <v>313</v>
          </cell>
        </row>
        <row r="1443">
          <cell r="AA1443">
            <v>8096.53</v>
          </cell>
          <cell r="BG1443" t="str">
            <v>313</v>
          </cell>
        </row>
        <row r="1444">
          <cell r="AA1444">
            <v>32392.12</v>
          </cell>
          <cell r="BG1444" t="str">
            <v>313</v>
          </cell>
        </row>
        <row r="1445">
          <cell r="AA1445">
            <v>36199.99</v>
          </cell>
          <cell r="BG1445" t="str">
            <v>313</v>
          </cell>
        </row>
        <row r="1446">
          <cell r="AA1446">
            <v>1191239.3700000001</v>
          </cell>
          <cell r="BG1446" t="str">
            <v>313</v>
          </cell>
        </row>
        <row r="1447">
          <cell r="AA1447">
            <v>1180000</v>
          </cell>
          <cell r="BG1447" t="str">
            <v>313</v>
          </cell>
        </row>
        <row r="1448">
          <cell r="AA1448">
            <v>90384.08</v>
          </cell>
          <cell r="BG1448" t="str">
            <v>313</v>
          </cell>
        </row>
        <row r="1449">
          <cell r="AA1449">
            <v>8492.09</v>
          </cell>
          <cell r="BG1449" t="str">
            <v>313</v>
          </cell>
        </row>
        <row r="1450">
          <cell r="AA1450">
            <v>80614.87</v>
          </cell>
          <cell r="BG1450" t="str">
            <v>313</v>
          </cell>
        </row>
        <row r="1451">
          <cell r="AA1451">
            <v>224846.83</v>
          </cell>
          <cell r="BG1451" t="str">
            <v>313</v>
          </cell>
        </row>
        <row r="1452">
          <cell r="AA1452">
            <v>1668.02</v>
          </cell>
          <cell r="BG1452" t="str">
            <v>313</v>
          </cell>
        </row>
        <row r="1453">
          <cell r="AA1453">
            <v>18153.21</v>
          </cell>
          <cell r="BG1453" t="str">
            <v>313</v>
          </cell>
        </row>
        <row r="1454">
          <cell r="AA1454">
            <v>12972.19</v>
          </cell>
          <cell r="BG1454" t="str">
            <v>313</v>
          </cell>
        </row>
        <row r="1455">
          <cell r="AA1455">
            <v>195730.59</v>
          </cell>
          <cell r="BG1455" t="str">
            <v>313</v>
          </cell>
        </row>
        <row r="1456">
          <cell r="AA1456">
            <v>1566666.71</v>
          </cell>
          <cell r="BG1456" t="str">
            <v>313</v>
          </cell>
        </row>
        <row r="1457">
          <cell r="AA1457">
            <v>501720.25</v>
          </cell>
          <cell r="BG1457" t="str">
            <v>313</v>
          </cell>
        </row>
        <row r="1458">
          <cell r="AA1458">
            <v>5379.95</v>
          </cell>
          <cell r="BG1458" t="str">
            <v>313</v>
          </cell>
        </row>
        <row r="1459">
          <cell r="AA1459">
            <v>13922.9</v>
          </cell>
          <cell r="BG1459" t="str">
            <v>313</v>
          </cell>
        </row>
        <row r="1460">
          <cell r="AA1460">
            <v>29053.09</v>
          </cell>
          <cell r="BG1460" t="str">
            <v>313</v>
          </cell>
        </row>
        <row r="1461">
          <cell r="AA1461">
            <v>400000</v>
          </cell>
          <cell r="BG1461" t="str">
            <v>314</v>
          </cell>
        </row>
        <row r="1462">
          <cell r="AA1462">
            <v>8294764.2400000002</v>
          </cell>
          <cell r="BG1462" t="str">
            <v>314</v>
          </cell>
        </row>
        <row r="1463">
          <cell r="AA1463">
            <v>1982.22</v>
          </cell>
          <cell r="BG1463" t="str">
            <v>313</v>
          </cell>
        </row>
        <row r="1464">
          <cell r="AA1464">
            <v>38879.01</v>
          </cell>
          <cell r="BG1464" t="str">
            <v>313</v>
          </cell>
        </row>
        <row r="1465">
          <cell r="AA1465">
            <v>31459.56</v>
          </cell>
          <cell r="BG1465" t="str">
            <v>313</v>
          </cell>
        </row>
        <row r="1466">
          <cell r="AA1466">
            <v>19444.21</v>
          </cell>
          <cell r="BG1466" t="str">
            <v>313</v>
          </cell>
        </row>
        <row r="1467">
          <cell r="AA1467">
            <v>45811.33</v>
          </cell>
          <cell r="BG1467" t="str">
            <v>313</v>
          </cell>
        </row>
        <row r="1468">
          <cell r="AA1468">
            <v>80000</v>
          </cell>
          <cell r="BG1468" t="str">
            <v>313</v>
          </cell>
        </row>
        <row r="1469">
          <cell r="AA1469">
            <v>34814.18</v>
          </cell>
          <cell r="BG1469" t="str">
            <v>313</v>
          </cell>
        </row>
        <row r="1470">
          <cell r="AA1470">
            <v>19204.060000000001</v>
          </cell>
          <cell r="BG1470" t="str">
            <v>313</v>
          </cell>
        </row>
        <row r="1471">
          <cell r="AA1471">
            <v>6250.15</v>
          </cell>
          <cell r="BG1471" t="str">
            <v>313</v>
          </cell>
        </row>
        <row r="1472">
          <cell r="AA1472">
            <v>11250</v>
          </cell>
          <cell r="BG1472" t="str">
            <v>313</v>
          </cell>
        </row>
        <row r="1473">
          <cell r="AA1473">
            <v>71991.759999999995</v>
          </cell>
          <cell r="BG1473" t="str">
            <v>313</v>
          </cell>
        </row>
        <row r="1474">
          <cell r="AA1474">
            <v>96779.15</v>
          </cell>
          <cell r="BG1474" t="str">
            <v>313</v>
          </cell>
        </row>
        <row r="1475">
          <cell r="AA1475">
            <v>965559.46</v>
          </cell>
          <cell r="BG1475" t="str">
            <v>313</v>
          </cell>
        </row>
        <row r="1476">
          <cell r="AA1476">
            <v>193500</v>
          </cell>
          <cell r="BG1476" t="str">
            <v>313</v>
          </cell>
        </row>
        <row r="1477">
          <cell r="AA1477">
            <v>313934.57</v>
          </cell>
          <cell r="BG1477" t="str">
            <v>313</v>
          </cell>
        </row>
        <row r="1478">
          <cell r="AA1478">
            <v>563823.89</v>
          </cell>
          <cell r="BG1478" t="str">
            <v>313</v>
          </cell>
        </row>
        <row r="1479">
          <cell r="AA1479">
            <v>87571.18</v>
          </cell>
          <cell r="BG1479" t="str">
            <v>313</v>
          </cell>
        </row>
        <row r="1480">
          <cell r="AA1480">
            <v>27256.880000000001</v>
          </cell>
          <cell r="BG1480" t="str">
            <v>313</v>
          </cell>
        </row>
        <row r="1481">
          <cell r="AA1481">
            <v>2000000.92</v>
          </cell>
          <cell r="BG1481" t="str">
            <v>306</v>
          </cell>
        </row>
        <row r="1482">
          <cell r="AA1482">
            <v>678888.68</v>
          </cell>
          <cell r="BG1482" t="str">
            <v>306</v>
          </cell>
        </row>
        <row r="1483">
          <cell r="AA1483">
            <v>465771.41</v>
          </cell>
          <cell r="BG1483" t="str">
            <v>313</v>
          </cell>
        </row>
        <row r="1484">
          <cell r="AA1484">
            <v>56977.279999999999</v>
          </cell>
          <cell r="BG1484" t="str">
            <v>313</v>
          </cell>
        </row>
        <row r="1485">
          <cell r="AA1485">
            <v>54513.24</v>
          </cell>
          <cell r="BG1485" t="str">
            <v>313</v>
          </cell>
        </row>
        <row r="1486">
          <cell r="AA1486">
            <v>36232.089999999997</v>
          </cell>
          <cell r="BG1486" t="str">
            <v>313</v>
          </cell>
        </row>
        <row r="1487">
          <cell r="AA1487">
            <v>71044.02</v>
          </cell>
          <cell r="BG1487" t="str">
            <v>313</v>
          </cell>
        </row>
        <row r="1488">
          <cell r="AA1488">
            <v>689355.91</v>
          </cell>
          <cell r="BG1488" t="str">
            <v>313</v>
          </cell>
        </row>
        <row r="1489">
          <cell r="AA1489">
            <v>20339.18</v>
          </cell>
          <cell r="BG1489" t="str">
            <v>313</v>
          </cell>
        </row>
        <row r="1490">
          <cell r="AA1490">
            <v>22752.38</v>
          </cell>
          <cell r="BG1490" t="str">
            <v>313</v>
          </cell>
        </row>
        <row r="1491">
          <cell r="AA1491">
            <v>146250</v>
          </cell>
          <cell r="BG1491" t="str">
            <v>313</v>
          </cell>
        </row>
        <row r="1492">
          <cell r="AA1492">
            <v>3512</v>
          </cell>
          <cell r="BG1492" t="str">
            <v>313</v>
          </cell>
        </row>
        <row r="1493">
          <cell r="AA1493">
            <v>25382.82</v>
          </cell>
          <cell r="BG1493" t="str">
            <v>313</v>
          </cell>
        </row>
        <row r="1494">
          <cell r="AA1494">
            <v>133165.31</v>
          </cell>
          <cell r="BG1494" t="str">
            <v>313</v>
          </cell>
        </row>
        <row r="1495">
          <cell r="AA1495">
            <v>10062.709999999999</v>
          </cell>
          <cell r="BG1495" t="str">
            <v>313</v>
          </cell>
        </row>
        <row r="1496">
          <cell r="AA1496">
            <v>68291.67</v>
          </cell>
          <cell r="BG1496" t="str">
            <v>313</v>
          </cell>
        </row>
        <row r="1497">
          <cell r="AA1497">
            <v>808894.59</v>
          </cell>
          <cell r="BG1497" t="str">
            <v>306</v>
          </cell>
        </row>
        <row r="1498">
          <cell r="AA1498">
            <v>102525.52</v>
          </cell>
          <cell r="BG1498" t="str">
            <v>313</v>
          </cell>
        </row>
        <row r="1499">
          <cell r="AA1499">
            <v>91519.07</v>
          </cell>
          <cell r="BG1499" t="str">
            <v>313</v>
          </cell>
        </row>
        <row r="1500">
          <cell r="AA1500">
            <v>18000</v>
          </cell>
          <cell r="BG1500" t="str">
            <v>313</v>
          </cell>
        </row>
        <row r="1501">
          <cell r="AA1501">
            <v>5664.81</v>
          </cell>
          <cell r="BG1501" t="str">
            <v>313</v>
          </cell>
        </row>
        <row r="1502">
          <cell r="AA1502">
            <v>5664.81</v>
          </cell>
          <cell r="BG1502" t="str">
            <v>313</v>
          </cell>
        </row>
        <row r="1503">
          <cell r="AA1503">
            <v>2262.6999999999998</v>
          </cell>
          <cell r="BG1503" t="str">
            <v>313</v>
          </cell>
        </row>
        <row r="1504">
          <cell r="AA1504">
            <v>45011.51</v>
          </cell>
          <cell r="BG1504" t="str">
            <v>313</v>
          </cell>
        </row>
        <row r="1505">
          <cell r="AA1505">
            <v>262500</v>
          </cell>
          <cell r="BG1505" t="str">
            <v>313</v>
          </cell>
        </row>
        <row r="1506">
          <cell r="AA1506">
            <v>50372.78</v>
          </cell>
          <cell r="BG1506" t="str">
            <v>313</v>
          </cell>
        </row>
        <row r="1507">
          <cell r="AA1507">
            <v>158408.82</v>
          </cell>
          <cell r="BG1507" t="str">
            <v>313</v>
          </cell>
        </row>
        <row r="1508">
          <cell r="AA1508">
            <v>108000</v>
          </cell>
          <cell r="BG1508" t="str">
            <v>313</v>
          </cell>
        </row>
        <row r="1509">
          <cell r="AA1509">
            <v>20058.77</v>
          </cell>
          <cell r="BG1509" t="str">
            <v>313</v>
          </cell>
        </row>
        <row r="1510">
          <cell r="AA1510">
            <v>50421.39</v>
          </cell>
          <cell r="BG1510" t="str">
            <v>313</v>
          </cell>
        </row>
        <row r="1511">
          <cell r="AA1511">
            <v>240000</v>
          </cell>
          <cell r="BG1511" t="str">
            <v>313</v>
          </cell>
        </row>
        <row r="1512">
          <cell r="AA1512">
            <v>15977.37</v>
          </cell>
          <cell r="BG1512" t="str">
            <v>313</v>
          </cell>
        </row>
        <row r="1513">
          <cell r="AA1513">
            <v>6411.04</v>
          </cell>
          <cell r="BG1513" t="str">
            <v>313</v>
          </cell>
        </row>
        <row r="1514">
          <cell r="AA1514">
            <v>25088.959999999999</v>
          </cell>
          <cell r="BG1514" t="str">
            <v>313</v>
          </cell>
        </row>
        <row r="1515">
          <cell r="AA1515">
            <v>144444.51</v>
          </cell>
          <cell r="BG1515" t="str">
            <v>313</v>
          </cell>
        </row>
        <row r="1516">
          <cell r="AA1516">
            <v>196523.67</v>
          </cell>
          <cell r="BG1516" t="str">
            <v>313</v>
          </cell>
        </row>
        <row r="1517">
          <cell r="AA1517">
            <v>114649.04</v>
          </cell>
          <cell r="BG1517" t="str">
            <v>313</v>
          </cell>
        </row>
        <row r="1518">
          <cell r="AA1518">
            <v>8714.2000000000007</v>
          </cell>
          <cell r="BG1518" t="str">
            <v>313</v>
          </cell>
        </row>
        <row r="1519">
          <cell r="AA1519">
            <v>97222.48</v>
          </cell>
          <cell r="BG1519" t="str">
            <v>313</v>
          </cell>
        </row>
        <row r="1520">
          <cell r="AA1520">
            <v>2375000</v>
          </cell>
          <cell r="BG1520" t="str">
            <v>313</v>
          </cell>
        </row>
        <row r="1521">
          <cell r="AA1521">
            <v>33838.720000000001</v>
          </cell>
          <cell r="BG1521" t="str">
            <v>313</v>
          </cell>
        </row>
        <row r="1522">
          <cell r="AA1522">
            <v>20108.990000000002</v>
          </cell>
          <cell r="BG1522" t="str">
            <v>313</v>
          </cell>
        </row>
        <row r="1523">
          <cell r="AA1523">
            <v>232218.09</v>
          </cell>
          <cell r="BG1523" t="str">
            <v>313</v>
          </cell>
        </row>
        <row r="1524">
          <cell r="AA1524">
            <v>749999.95</v>
          </cell>
          <cell r="BG1524" t="str">
            <v>314</v>
          </cell>
        </row>
        <row r="1525">
          <cell r="AA1525">
            <v>1825.9</v>
          </cell>
          <cell r="BG1525" t="str">
            <v>313</v>
          </cell>
        </row>
        <row r="1526">
          <cell r="AA1526">
            <v>15737640.689999999</v>
          </cell>
          <cell r="BG1526" t="str">
            <v>313</v>
          </cell>
        </row>
        <row r="1527">
          <cell r="AA1527">
            <v>10414.06</v>
          </cell>
          <cell r="BG1527" t="str">
            <v>313</v>
          </cell>
        </row>
        <row r="1528">
          <cell r="AA1528">
            <v>66342.19</v>
          </cell>
          <cell r="BG1528" t="str">
            <v>313</v>
          </cell>
        </row>
        <row r="1529">
          <cell r="AA1529">
            <v>32695.919999999998</v>
          </cell>
          <cell r="BG1529" t="str">
            <v>313</v>
          </cell>
        </row>
        <row r="1530">
          <cell r="AA1530">
            <v>3867.96</v>
          </cell>
          <cell r="BG1530" t="str">
            <v>313</v>
          </cell>
        </row>
        <row r="1531">
          <cell r="AA1531">
            <v>19914.990000000002</v>
          </cell>
          <cell r="BG1531" t="str">
            <v>313</v>
          </cell>
        </row>
        <row r="1532">
          <cell r="AA1532">
            <v>11072.78</v>
          </cell>
          <cell r="BG1532" t="str">
            <v>313</v>
          </cell>
        </row>
        <row r="1533">
          <cell r="AA1533">
            <v>96164.14</v>
          </cell>
          <cell r="BG1533" t="str">
            <v>313</v>
          </cell>
        </row>
        <row r="1534">
          <cell r="AA1534">
            <v>24039.360000000001</v>
          </cell>
          <cell r="BG1534" t="str">
            <v>313</v>
          </cell>
        </row>
        <row r="1535">
          <cell r="AA1535">
            <v>33333.480000000003</v>
          </cell>
          <cell r="BG1535" t="str">
            <v>306</v>
          </cell>
        </row>
        <row r="1536">
          <cell r="AA1536">
            <v>2520000</v>
          </cell>
          <cell r="BG1536" t="str">
            <v>306</v>
          </cell>
        </row>
        <row r="1537">
          <cell r="AA1537">
            <v>48684.33</v>
          </cell>
          <cell r="BG1537" t="str">
            <v>313</v>
          </cell>
        </row>
        <row r="1538">
          <cell r="AA1538">
            <v>39391.72</v>
          </cell>
          <cell r="BG1538" t="str">
            <v>313</v>
          </cell>
        </row>
        <row r="1539">
          <cell r="AA1539">
            <v>21009.200000000001</v>
          </cell>
          <cell r="BG1539" t="str">
            <v>313</v>
          </cell>
        </row>
        <row r="1540">
          <cell r="AA1540">
            <v>4041666.82</v>
          </cell>
          <cell r="BG1540" t="str">
            <v>313</v>
          </cell>
        </row>
        <row r="1541">
          <cell r="AA1541">
            <v>3116666.49</v>
          </cell>
          <cell r="BG1541" t="str">
            <v>313</v>
          </cell>
        </row>
        <row r="1542">
          <cell r="AA1542">
            <v>219591.96</v>
          </cell>
          <cell r="BG1542" t="str">
            <v>313</v>
          </cell>
        </row>
        <row r="1543">
          <cell r="AA1543">
            <v>219817.4</v>
          </cell>
          <cell r="BG1543" t="str">
            <v>313</v>
          </cell>
        </row>
        <row r="1544">
          <cell r="AA1544">
            <v>81332.39</v>
          </cell>
          <cell r="BG1544" t="str">
            <v>313</v>
          </cell>
        </row>
        <row r="1545">
          <cell r="AA1545">
            <v>1207.3499999999999</v>
          </cell>
          <cell r="BG1545" t="str">
            <v>313</v>
          </cell>
        </row>
        <row r="1546">
          <cell r="AA1546">
            <v>928472.6</v>
          </cell>
          <cell r="BG1546" t="str">
            <v>313</v>
          </cell>
        </row>
        <row r="1547">
          <cell r="AA1547">
            <v>1169090.67</v>
          </cell>
          <cell r="BG1547" t="str">
            <v>313</v>
          </cell>
        </row>
        <row r="1548">
          <cell r="AA1548">
            <v>19525.93</v>
          </cell>
          <cell r="BG1548" t="str">
            <v>313</v>
          </cell>
        </row>
        <row r="1549">
          <cell r="AA1549">
            <v>23920.45</v>
          </cell>
          <cell r="BG1549" t="str">
            <v>313</v>
          </cell>
        </row>
        <row r="1550">
          <cell r="AA1550">
            <v>8073.59</v>
          </cell>
          <cell r="BG1550" t="str">
            <v>313</v>
          </cell>
        </row>
        <row r="1551">
          <cell r="AA1551">
            <v>42747.34</v>
          </cell>
          <cell r="BG1551" t="str">
            <v>313</v>
          </cell>
        </row>
        <row r="1552">
          <cell r="AA1552">
            <v>10650.97</v>
          </cell>
          <cell r="BG1552" t="str">
            <v>313</v>
          </cell>
        </row>
        <row r="1553">
          <cell r="AA1553">
            <v>8637.7900000000009</v>
          </cell>
          <cell r="BG1553" t="str">
            <v>313</v>
          </cell>
        </row>
        <row r="1554">
          <cell r="AA1554">
            <v>10530.74</v>
          </cell>
          <cell r="BG1554" t="str">
            <v>313</v>
          </cell>
        </row>
        <row r="1555">
          <cell r="AA1555">
            <v>102618.05</v>
          </cell>
          <cell r="BG1555" t="str">
            <v>313</v>
          </cell>
        </row>
        <row r="1556">
          <cell r="AA1556">
            <v>47253.65</v>
          </cell>
          <cell r="BG1556" t="str">
            <v>313</v>
          </cell>
        </row>
        <row r="1557">
          <cell r="AA1557">
            <v>152214.45000000001</v>
          </cell>
          <cell r="BG1557" t="str">
            <v>313</v>
          </cell>
        </row>
        <row r="1558">
          <cell r="AA1558">
            <v>2229.7600000000002</v>
          </cell>
          <cell r="BG1558" t="str">
            <v>313</v>
          </cell>
        </row>
        <row r="1559">
          <cell r="AA1559">
            <v>16590.54</v>
          </cell>
          <cell r="BG1559" t="str">
            <v>313</v>
          </cell>
        </row>
        <row r="1560">
          <cell r="AA1560">
            <v>5488.44</v>
          </cell>
          <cell r="BG1560" t="str">
            <v>313</v>
          </cell>
        </row>
        <row r="1561">
          <cell r="AA1561">
            <v>100000</v>
          </cell>
          <cell r="BG1561" t="str">
            <v>313</v>
          </cell>
        </row>
        <row r="1562">
          <cell r="AA1562">
            <v>162500</v>
          </cell>
          <cell r="BG1562" t="str">
            <v>313</v>
          </cell>
        </row>
        <row r="1563">
          <cell r="AA1563">
            <v>14024.99</v>
          </cell>
          <cell r="BG1563" t="str">
            <v>313</v>
          </cell>
        </row>
        <row r="1564">
          <cell r="AA1564">
            <v>108744.11</v>
          </cell>
          <cell r="BG1564" t="str">
            <v>313</v>
          </cell>
        </row>
        <row r="1565">
          <cell r="AA1565">
            <v>72495.789999999994</v>
          </cell>
          <cell r="BG1565" t="str">
            <v>313</v>
          </cell>
        </row>
        <row r="1566">
          <cell r="AA1566">
            <v>38256.82</v>
          </cell>
          <cell r="BG1566" t="str">
            <v>313</v>
          </cell>
        </row>
        <row r="1567">
          <cell r="AA1567">
            <v>152256.63</v>
          </cell>
          <cell r="BG1567" t="str">
            <v>313</v>
          </cell>
        </row>
        <row r="1568">
          <cell r="AA1568">
            <v>24556.51</v>
          </cell>
          <cell r="BG1568" t="str">
            <v>313</v>
          </cell>
        </row>
        <row r="1569">
          <cell r="AA1569">
            <v>144375</v>
          </cell>
          <cell r="BG1569" t="str">
            <v>313</v>
          </cell>
        </row>
        <row r="1570">
          <cell r="AA1570">
            <v>337908.88</v>
          </cell>
          <cell r="BG1570" t="str">
            <v>313</v>
          </cell>
        </row>
        <row r="1571">
          <cell r="AA1571">
            <v>2593083.3199999998</v>
          </cell>
          <cell r="BG1571" t="str">
            <v>313</v>
          </cell>
        </row>
        <row r="1572">
          <cell r="AA1572">
            <v>116666.96</v>
          </cell>
          <cell r="BG1572" t="str">
            <v>313</v>
          </cell>
        </row>
        <row r="1573">
          <cell r="AA1573">
            <v>6305556.5899999999</v>
          </cell>
          <cell r="BG1573" t="str">
            <v>314</v>
          </cell>
        </row>
        <row r="1574">
          <cell r="AA1574">
            <v>11331061.93</v>
          </cell>
          <cell r="BG1574" t="str">
            <v>314</v>
          </cell>
        </row>
        <row r="1575">
          <cell r="AA1575">
            <v>15000000</v>
          </cell>
          <cell r="BG1575" t="str">
            <v>314</v>
          </cell>
        </row>
        <row r="1576">
          <cell r="AA1576">
            <v>2410230.7799999998</v>
          </cell>
          <cell r="BG1576" t="str">
            <v>313</v>
          </cell>
        </row>
        <row r="1577">
          <cell r="AA1577">
            <v>1546294.08</v>
          </cell>
          <cell r="BG1577" t="str">
            <v>313</v>
          </cell>
        </row>
        <row r="1578">
          <cell r="AA1578">
            <v>6333333.4800000004</v>
          </cell>
          <cell r="BG1578" t="str">
            <v>313</v>
          </cell>
        </row>
        <row r="1579">
          <cell r="AA1579">
            <v>2250000</v>
          </cell>
          <cell r="BG1579" t="str">
            <v>313</v>
          </cell>
        </row>
        <row r="1580">
          <cell r="AA1580">
            <v>517429.97</v>
          </cell>
          <cell r="BG1580" t="str">
            <v>313</v>
          </cell>
        </row>
        <row r="1581">
          <cell r="AA1581">
            <v>58128.38</v>
          </cell>
          <cell r="BG1581" t="str">
            <v>313</v>
          </cell>
        </row>
        <row r="1582">
          <cell r="AA1582">
            <v>21784000</v>
          </cell>
          <cell r="BG1582" t="str">
            <v>306</v>
          </cell>
        </row>
        <row r="1583">
          <cell r="AA1583">
            <v>4144000</v>
          </cell>
          <cell r="BG1583" t="str">
            <v>306</v>
          </cell>
        </row>
        <row r="1584">
          <cell r="AA1584">
            <v>2072000</v>
          </cell>
          <cell r="BG1584" t="str">
            <v>306</v>
          </cell>
        </row>
        <row r="1585">
          <cell r="AA1585">
            <v>43654.43</v>
          </cell>
          <cell r="BG1585" t="str">
            <v>313</v>
          </cell>
        </row>
        <row r="1586">
          <cell r="AA1586">
            <v>346875</v>
          </cell>
          <cell r="BG1586" t="str">
            <v>313</v>
          </cell>
        </row>
        <row r="1587">
          <cell r="AA1587">
            <v>47021.94</v>
          </cell>
          <cell r="BG1587" t="str">
            <v>313</v>
          </cell>
        </row>
        <row r="1588">
          <cell r="AA1588">
            <v>563444.56000000006</v>
          </cell>
          <cell r="BG1588" t="str">
            <v>314</v>
          </cell>
        </row>
        <row r="1589">
          <cell r="AA1589">
            <v>788500</v>
          </cell>
          <cell r="BG1589" t="str">
            <v>314</v>
          </cell>
        </row>
        <row r="1590">
          <cell r="AA1590">
            <v>1371750</v>
          </cell>
          <cell r="BG1590" t="str">
            <v>314</v>
          </cell>
        </row>
        <row r="1591">
          <cell r="AA1591">
            <v>755625</v>
          </cell>
          <cell r="BG1591" t="str">
            <v>314</v>
          </cell>
        </row>
        <row r="1592">
          <cell r="AA1592">
            <v>417857.45</v>
          </cell>
          <cell r="BG1592" t="str">
            <v>314</v>
          </cell>
        </row>
        <row r="1593">
          <cell r="AA1593">
            <v>1650014.34</v>
          </cell>
          <cell r="BG1593" t="str">
            <v>313</v>
          </cell>
        </row>
        <row r="1594">
          <cell r="AA1594">
            <v>15195216.08</v>
          </cell>
          <cell r="BG1594" t="str">
            <v>313</v>
          </cell>
        </row>
        <row r="1595">
          <cell r="AA1595">
            <v>4083333.37</v>
          </cell>
          <cell r="BG1595" t="str">
            <v>313</v>
          </cell>
        </row>
        <row r="1596">
          <cell r="AA1596">
            <v>1333333.48</v>
          </cell>
          <cell r="BG1596" t="str">
            <v>314</v>
          </cell>
        </row>
        <row r="1597">
          <cell r="AA1597">
            <v>9875000</v>
          </cell>
          <cell r="BG1597" t="str">
            <v>314</v>
          </cell>
        </row>
        <row r="1598">
          <cell r="AA1598">
            <v>3646.12</v>
          </cell>
          <cell r="BG1598" t="str">
            <v>313</v>
          </cell>
        </row>
        <row r="1599">
          <cell r="AA1599">
            <v>2000000.12</v>
          </cell>
          <cell r="BG1599" t="str">
            <v>306</v>
          </cell>
        </row>
        <row r="1600">
          <cell r="AA1600">
            <v>2756250</v>
          </cell>
          <cell r="BG1600" t="str">
            <v>306</v>
          </cell>
        </row>
        <row r="1601">
          <cell r="AA1601">
            <v>150084.5</v>
          </cell>
          <cell r="BG1601" t="str">
            <v>313</v>
          </cell>
        </row>
        <row r="1602">
          <cell r="AA1602">
            <v>300168.39</v>
          </cell>
          <cell r="BG1602" t="str">
            <v>313</v>
          </cell>
        </row>
        <row r="1603">
          <cell r="AA1603">
            <v>6521.54</v>
          </cell>
          <cell r="BG1603" t="str">
            <v>313</v>
          </cell>
        </row>
        <row r="1604">
          <cell r="AA1604">
            <v>100768.45</v>
          </cell>
          <cell r="BG1604" t="str">
            <v>313</v>
          </cell>
        </row>
        <row r="1605">
          <cell r="AA1605">
            <v>102965.56</v>
          </cell>
          <cell r="BG1605" t="str">
            <v>313</v>
          </cell>
        </row>
        <row r="1606">
          <cell r="AA1606">
            <v>9499999.9900000002</v>
          </cell>
          <cell r="BG1606" t="str">
            <v>313</v>
          </cell>
        </row>
        <row r="1607">
          <cell r="AA1607">
            <v>9333333.3200000003</v>
          </cell>
          <cell r="BG1607" t="str">
            <v>313</v>
          </cell>
        </row>
        <row r="1608">
          <cell r="AA1608">
            <v>30906.78</v>
          </cell>
          <cell r="BG1608" t="str">
            <v>306</v>
          </cell>
        </row>
        <row r="1609">
          <cell r="AA1609">
            <v>4625000</v>
          </cell>
          <cell r="BG1609" t="str">
            <v>313</v>
          </cell>
        </row>
        <row r="1610">
          <cell r="AA1610">
            <v>9652500.2599999998</v>
          </cell>
          <cell r="BG1610" t="str">
            <v>314</v>
          </cell>
        </row>
        <row r="1611">
          <cell r="AA1611">
            <v>10423728.960000001</v>
          </cell>
          <cell r="BG1611" t="str">
            <v>314</v>
          </cell>
        </row>
        <row r="1612">
          <cell r="AA1612">
            <v>3325000</v>
          </cell>
          <cell r="BG1612" t="str">
            <v>314</v>
          </cell>
        </row>
        <row r="1613">
          <cell r="AA1613">
            <v>800000</v>
          </cell>
          <cell r="BG1613" t="str">
            <v>314</v>
          </cell>
        </row>
        <row r="1614">
          <cell r="AA1614">
            <v>5000000</v>
          </cell>
          <cell r="BG1614" t="str">
            <v>314</v>
          </cell>
        </row>
        <row r="1615">
          <cell r="AA1615">
            <v>14999999.92</v>
          </cell>
          <cell r="BG1615" t="str">
            <v>313</v>
          </cell>
        </row>
        <row r="1616">
          <cell r="AA1616">
            <v>13000000</v>
          </cell>
          <cell r="BG1616" t="str">
            <v>313</v>
          </cell>
        </row>
        <row r="1617">
          <cell r="AA1617">
            <v>8166666.6299999999</v>
          </cell>
          <cell r="BG1617" t="str">
            <v>313</v>
          </cell>
        </row>
        <row r="1618">
          <cell r="AA1618">
            <v>10000000</v>
          </cell>
          <cell r="BG1618" t="str">
            <v>313</v>
          </cell>
        </row>
        <row r="1619">
          <cell r="AA1619">
            <v>300000.28000000003</v>
          </cell>
          <cell r="BG1619" t="str">
            <v>313</v>
          </cell>
        </row>
        <row r="1620">
          <cell r="AA1620">
            <v>1889952.92</v>
          </cell>
          <cell r="BG1620" t="str">
            <v>313</v>
          </cell>
        </row>
        <row r="1621">
          <cell r="AA1621">
            <v>4923159.6399999997</v>
          </cell>
          <cell r="BG1621" t="str">
            <v>313</v>
          </cell>
        </row>
        <row r="1622">
          <cell r="AA1622">
            <v>10200000.08</v>
          </cell>
          <cell r="BG1622" t="str">
            <v>314</v>
          </cell>
        </row>
        <row r="1623">
          <cell r="AA1623">
            <v>14250000</v>
          </cell>
          <cell r="BG1623" t="str">
            <v>314</v>
          </cell>
        </row>
        <row r="1624">
          <cell r="AA1624">
            <v>7209000</v>
          </cell>
          <cell r="BG1624" t="str">
            <v>314</v>
          </cell>
        </row>
        <row r="1625">
          <cell r="AA1625">
            <v>6125000</v>
          </cell>
          <cell r="BG1625" t="str">
            <v>314</v>
          </cell>
        </row>
        <row r="1626">
          <cell r="AA1626">
            <v>4666666.68</v>
          </cell>
          <cell r="BG1626" t="str">
            <v>314</v>
          </cell>
        </row>
        <row r="1627">
          <cell r="AA1627">
            <v>7477187.5</v>
          </cell>
          <cell r="BG1627" t="str">
            <v>314</v>
          </cell>
        </row>
        <row r="1628">
          <cell r="AA1628">
            <v>1018333.29</v>
          </cell>
          <cell r="BG1628" t="str">
            <v>313</v>
          </cell>
        </row>
        <row r="1629">
          <cell r="AA1629">
            <v>3932350.36</v>
          </cell>
          <cell r="BG1629" t="str">
            <v>313</v>
          </cell>
        </row>
        <row r="1630">
          <cell r="AA1630">
            <v>3932350.36</v>
          </cell>
          <cell r="BG1630" t="str">
            <v>313</v>
          </cell>
        </row>
        <row r="1631">
          <cell r="AA1631">
            <v>6499999.9299999997</v>
          </cell>
          <cell r="BG1631" t="str">
            <v>313</v>
          </cell>
        </row>
        <row r="1632">
          <cell r="AA1632">
            <v>19000000</v>
          </cell>
          <cell r="BG1632" t="str">
            <v>313</v>
          </cell>
        </row>
        <row r="1633">
          <cell r="AA1633">
            <v>3637309.51</v>
          </cell>
          <cell r="BG1633" t="str">
            <v>313</v>
          </cell>
        </row>
        <row r="1634">
          <cell r="AA1634">
            <v>1997170.18</v>
          </cell>
          <cell r="BG1634" t="str">
            <v>313</v>
          </cell>
        </row>
        <row r="1635">
          <cell r="AA1635">
            <v>5000000</v>
          </cell>
          <cell r="BG1635" t="str">
            <v>313</v>
          </cell>
        </row>
        <row r="1636">
          <cell r="AA1636">
            <v>3000000</v>
          </cell>
          <cell r="BG1636" t="str">
            <v>313</v>
          </cell>
        </row>
        <row r="1637">
          <cell r="AA1637">
            <v>104683.85</v>
          </cell>
          <cell r="BG1637" t="str">
            <v>313</v>
          </cell>
        </row>
        <row r="1638">
          <cell r="AA1638">
            <v>4062500</v>
          </cell>
          <cell r="BG1638" t="str">
            <v>313</v>
          </cell>
        </row>
        <row r="1639">
          <cell r="AA1639">
            <v>8666666.7799999993</v>
          </cell>
          <cell r="BG1639" t="str">
            <v>313</v>
          </cell>
        </row>
        <row r="1640">
          <cell r="AA1640">
            <v>4783333.2699999996</v>
          </cell>
          <cell r="BG1640" t="str">
            <v>313</v>
          </cell>
        </row>
        <row r="1641">
          <cell r="AA1641">
            <v>9500000</v>
          </cell>
          <cell r="BG1641" t="str">
            <v>313</v>
          </cell>
        </row>
        <row r="1642">
          <cell r="AA1642">
            <v>3121179.42</v>
          </cell>
          <cell r="BG1642" t="str">
            <v>313</v>
          </cell>
        </row>
        <row r="1643">
          <cell r="AA1643">
            <v>3148572.22</v>
          </cell>
          <cell r="BG1643" t="str">
            <v>313</v>
          </cell>
        </row>
        <row r="1644">
          <cell r="AA1644">
            <v>7382916.1799999997</v>
          </cell>
          <cell r="BG1644" t="str">
            <v>313</v>
          </cell>
        </row>
        <row r="1645">
          <cell r="AA1645">
            <v>7100019.5199999996</v>
          </cell>
          <cell r="BG1645" t="str">
            <v>313</v>
          </cell>
        </row>
        <row r="1646">
          <cell r="AA1646">
            <v>6788301.8899999997</v>
          </cell>
          <cell r="BG1646" t="str">
            <v>313</v>
          </cell>
        </row>
        <row r="1647">
          <cell r="AA1647">
            <v>9500000</v>
          </cell>
          <cell r="BG1647" t="str">
            <v>313</v>
          </cell>
        </row>
        <row r="1648">
          <cell r="AA1648">
            <v>14700000</v>
          </cell>
          <cell r="BG1648" t="str">
            <v>313</v>
          </cell>
        </row>
        <row r="1649">
          <cell r="AA1649">
            <v>75833.47</v>
          </cell>
          <cell r="BG1649" t="str">
            <v>314</v>
          </cell>
        </row>
        <row r="1650">
          <cell r="AA1650">
            <v>42750</v>
          </cell>
          <cell r="BG1650" t="str">
            <v>314</v>
          </cell>
        </row>
        <row r="1651">
          <cell r="AA1651">
            <v>5726190.0899999999</v>
          </cell>
          <cell r="BG1651" t="str">
            <v>313</v>
          </cell>
        </row>
        <row r="1652">
          <cell r="AA1652">
            <v>16011.22</v>
          </cell>
          <cell r="BG1652" t="str">
            <v>313</v>
          </cell>
        </row>
        <row r="1653">
          <cell r="AA1653">
            <v>10986.33</v>
          </cell>
          <cell r="BG1653" t="str">
            <v>313</v>
          </cell>
        </row>
        <row r="1654">
          <cell r="AA1654">
            <v>16927340.600000001</v>
          </cell>
          <cell r="BG1654" t="str">
            <v>313</v>
          </cell>
        </row>
        <row r="1655">
          <cell r="AA1655">
            <v>8675313.1099999994</v>
          </cell>
          <cell r="BG1655" t="str">
            <v>313</v>
          </cell>
        </row>
        <row r="1656">
          <cell r="AA1656">
            <v>8675313.1099999994</v>
          </cell>
          <cell r="BG1656" t="str">
            <v>313</v>
          </cell>
        </row>
        <row r="1657">
          <cell r="AA1657">
            <v>4344381.6500000004</v>
          </cell>
          <cell r="BG1657" t="str">
            <v>313</v>
          </cell>
        </row>
        <row r="1658">
          <cell r="AA1658">
            <v>81468.850000000006</v>
          </cell>
          <cell r="BG1658" t="str">
            <v>313</v>
          </cell>
        </row>
        <row r="1659">
          <cell r="AA1659">
            <v>7002807.6699999999</v>
          </cell>
          <cell r="BG1659" t="str">
            <v>313</v>
          </cell>
        </row>
        <row r="1660">
          <cell r="AA1660">
            <v>5173766.51</v>
          </cell>
          <cell r="BG1660" t="str">
            <v>313</v>
          </cell>
        </row>
        <row r="1661">
          <cell r="AA1661">
            <v>489362</v>
          </cell>
          <cell r="BG1661" t="str">
            <v>313</v>
          </cell>
        </row>
        <row r="1662">
          <cell r="AA1662">
            <v>633322.28</v>
          </cell>
          <cell r="BG1662" t="str">
            <v>313</v>
          </cell>
        </row>
        <row r="1663">
          <cell r="AA1663">
            <v>4917279.68</v>
          </cell>
          <cell r="BG1663" t="str">
            <v>313</v>
          </cell>
        </row>
        <row r="1664">
          <cell r="AA1664">
            <v>7500000</v>
          </cell>
          <cell r="BG1664" t="str">
            <v>313</v>
          </cell>
        </row>
        <row r="1665">
          <cell r="AA1665">
            <v>9380026.9700000007</v>
          </cell>
          <cell r="BG1665" t="str">
            <v>313</v>
          </cell>
        </row>
        <row r="1666">
          <cell r="AA1666">
            <v>6066666.6600000001</v>
          </cell>
          <cell r="BG1666" t="str">
            <v>313</v>
          </cell>
        </row>
        <row r="1667">
          <cell r="AA1667">
            <v>5319950.68</v>
          </cell>
          <cell r="BG1667" t="str">
            <v>314</v>
          </cell>
        </row>
        <row r="1668">
          <cell r="AA1668">
            <v>2326795.92</v>
          </cell>
          <cell r="BG1668" t="str">
            <v>313</v>
          </cell>
        </row>
        <row r="1669">
          <cell r="AA1669">
            <v>4339903.7</v>
          </cell>
          <cell r="BG1669" t="str">
            <v>313</v>
          </cell>
        </row>
        <row r="1670">
          <cell r="AA1670">
            <v>7577839.0899999999</v>
          </cell>
          <cell r="BG1670" t="str">
            <v>314</v>
          </cell>
        </row>
        <row r="1671">
          <cell r="AA1671">
            <v>3825000</v>
          </cell>
          <cell r="BG1671" t="str">
            <v>314</v>
          </cell>
        </row>
        <row r="1672">
          <cell r="AA1672">
            <v>3500000.11</v>
          </cell>
          <cell r="BG1672" t="str">
            <v>313</v>
          </cell>
        </row>
        <row r="1673">
          <cell r="AA1673">
            <v>142577.03</v>
          </cell>
          <cell r="BG1673" t="str">
            <v>313</v>
          </cell>
        </row>
        <row r="1674">
          <cell r="AA1674">
            <v>5000000</v>
          </cell>
          <cell r="BG1674" t="str">
            <v>313</v>
          </cell>
        </row>
        <row r="1675">
          <cell r="AA1675">
            <v>4937500</v>
          </cell>
          <cell r="BG1675" t="str">
            <v>313</v>
          </cell>
        </row>
        <row r="1676">
          <cell r="AA1676">
            <v>7840000</v>
          </cell>
          <cell r="BG1676" t="str">
            <v>313</v>
          </cell>
        </row>
        <row r="1677">
          <cell r="AA1677">
            <v>150518.56</v>
          </cell>
          <cell r="BG1677" t="str">
            <v>301</v>
          </cell>
        </row>
        <row r="1678">
          <cell r="AA1678">
            <v>307894.21999999997</v>
          </cell>
          <cell r="BG1678" t="str">
            <v>301</v>
          </cell>
        </row>
        <row r="1679">
          <cell r="AA1679">
            <v>505828.21</v>
          </cell>
          <cell r="BG1679" t="str">
            <v>313</v>
          </cell>
        </row>
        <row r="1680">
          <cell r="AA1680">
            <v>452405.5</v>
          </cell>
          <cell r="BG1680" t="str">
            <v>313</v>
          </cell>
        </row>
        <row r="1681">
          <cell r="AA1681">
            <v>141894.49</v>
          </cell>
          <cell r="BG1681" t="str">
            <v>313</v>
          </cell>
        </row>
        <row r="1682">
          <cell r="AA1682">
            <v>25539.53</v>
          </cell>
          <cell r="BG1682" t="str">
            <v>313</v>
          </cell>
        </row>
        <row r="1683">
          <cell r="AA1683">
            <v>4250000</v>
          </cell>
          <cell r="BG1683" t="str">
            <v>313</v>
          </cell>
        </row>
        <row r="1684">
          <cell r="AA1684">
            <v>3687500</v>
          </cell>
          <cell r="BG1684" t="str">
            <v>313</v>
          </cell>
        </row>
        <row r="1685">
          <cell r="AA1685">
            <v>3050000</v>
          </cell>
          <cell r="BG1685" t="str">
            <v>313</v>
          </cell>
        </row>
        <row r="1686">
          <cell r="AA1686">
            <v>3812500</v>
          </cell>
          <cell r="BG1686" t="str">
            <v>313</v>
          </cell>
        </row>
        <row r="1687">
          <cell r="AA1687">
            <v>4575000</v>
          </cell>
          <cell r="BG1687" t="str">
            <v>313</v>
          </cell>
        </row>
        <row r="1688">
          <cell r="AA1688">
            <v>6400000</v>
          </cell>
          <cell r="BG1688" t="str">
            <v>313</v>
          </cell>
        </row>
        <row r="1689">
          <cell r="AA1689">
            <v>17550000</v>
          </cell>
          <cell r="BG1689" t="str">
            <v>313</v>
          </cell>
        </row>
        <row r="1690">
          <cell r="AA1690">
            <v>10000000</v>
          </cell>
          <cell r="BG1690" t="str">
            <v>313</v>
          </cell>
        </row>
        <row r="1691">
          <cell r="AA1691">
            <v>746666.66</v>
          </cell>
          <cell r="BG1691" t="str">
            <v>314</v>
          </cell>
        </row>
        <row r="1692">
          <cell r="AA1692">
            <v>1120000</v>
          </cell>
          <cell r="BG1692" t="str">
            <v>314</v>
          </cell>
        </row>
        <row r="1693">
          <cell r="AA1693">
            <v>2941850.29</v>
          </cell>
          <cell r="BG1693" t="str">
            <v>313</v>
          </cell>
        </row>
        <row r="1694">
          <cell r="AA1694">
            <v>2213890.41</v>
          </cell>
          <cell r="BG1694" t="str">
            <v>313</v>
          </cell>
        </row>
        <row r="1695">
          <cell r="AA1695">
            <v>4248058.2300000004</v>
          </cell>
          <cell r="BG1695" t="str">
            <v>313</v>
          </cell>
        </row>
        <row r="1696">
          <cell r="AA1696">
            <v>1929247.82</v>
          </cell>
          <cell r="BG1696" t="str">
            <v>313</v>
          </cell>
        </row>
        <row r="1697">
          <cell r="AA1697">
            <v>7164725.0899999999</v>
          </cell>
          <cell r="BG1697" t="str">
            <v>313</v>
          </cell>
        </row>
        <row r="1698">
          <cell r="AA1698">
            <v>10666666.689999999</v>
          </cell>
          <cell r="BG1698" t="str">
            <v>313</v>
          </cell>
        </row>
        <row r="1699">
          <cell r="AA1699">
            <v>13833604</v>
          </cell>
          <cell r="BG1699" t="str">
            <v>313</v>
          </cell>
        </row>
        <row r="1700">
          <cell r="AA1700">
            <v>8166666.6299999999</v>
          </cell>
          <cell r="BG1700" t="str">
            <v>313</v>
          </cell>
        </row>
        <row r="1701">
          <cell r="AA1701">
            <v>6580000</v>
          </cell>
          <cell r="BG1701" t="str">
            <v>313</v>
          </cell>
        </row>
        <row r="1702">
          <cell r="AA1702">
            <v>6587500</v>
          </cell>
          <cell r="BG1702" t="str">
            <v>313</v>
          </cell>
        </row>
        <row r="1703">
          <cell r="AA1703">
            <v>7625000</v>
          </cell>
          <cell r="BG1703" t="str">
            <v>313</v>
          </cell>
        </row>
        <row r="1704">
          <cell r="AA1704">
            <v>6391666.6699999999</v>
          </cell>
          <cell r="BG1704" t="str">
            <v>313</v>
          </cell>
        </row>
        <row r="1705">
          <cell r="AA1705">
            <v>3000180.83</v>
          </cell>
          <cell r="BG1705" t="str">
            <v>313</v>
          </cell>
        </row>
        <row r="1706">
          <cell r="AA1706">
            <v>3666666.68</v>
          </cell>
          <cell r="BG1706" t="str">
            <v>313</v>
          </cell>
        </row>
        <row r="1707">
          <cell r="AA1707">
            <v>14682492.9</v>
          </cell>
          <cell r="BG1707" t="str">
            <v>313</v>
          </cell>
        </row>
        <row r="1708">
          <cell r="AA1708">
            <v>7407651</v>
          </cell>
          <cell r="BG1708" t="str">
            <v>313</v>
          </cell>
        </row>
        <row r="1709">
          <cell r="AA1709">
            <v>13865097.369999999</v>
          </cell>
          <cell r="BG1709" t="str">
            <v>313</v>
          </cell>
        </row>
        <row r="1710">
          <cell r="AA1710">
            <v>14359963.550000001</v>
          </cell>
          <cell r="BG1710" t="str">
            <v>313</v>
          </cell>
        </row>
        <row r="1711">
          <cell r="AA1711">
            <v>725000</v>
          </cell>
          <cell r="BG1711" t="str">
            <v>313</v>
          </cell>
        </row>
        <row r="1712">
          <cell r="AA1712">
            <v>743125</v>
          </cell>
          <cell r="BG1712" t="str">
            <v>313</v>
          </cell>
        </row>
        <row r="1713">
          <cell r="AA1713">
            <v>7973239.3099999996</v>
          </cell>
          <cell r="BG1713" t="str">
            <v>313</v>
          </cell>
        </row>
        <row r="1714">
          <cell r="AA1714">
            <v>5400000</v>
          </cell>
          <cell r="BG1714" t="str">
            <v>313</v>
          </cell>
        </row>
        <row r="1715">
          <cell r="AA1715">
            <v>5000250.68</v>
          </cell>
          <cell r="BG1715" t="str">
            <v>313</v>
          </cell>
        </row>
        <row r="1716">
          <cell r="AA1716">
            <v>4000000</v>
          </cell>
          <cell r="BG1716" t="str">
            <v>306</v>
          </cell>
        </row>
        <row r="1717">
          <cell r="AA1717">
            <v>952819.47</v>
          </cell>
          <cell r="BG1717" t="str">
            <v>313</v>
          </cell>
        </row>
        <row r="1718">
          <cell r="AA1718">
            <v>327667.7</v>
          </cell>
          <cell r="BG1718" t="str">
            <v>313</v>
          </cell>
        </row>
        <row r="1719">
          <cell r="AA1719">
            <v>267976.90000000002</v>
          </cell>
          <cell r="BG1719" t="str">
            <v>313</v>
          </cell>
        </row>
        <row r="1720">
          <cell r="AA1720">
            <v>223340.48</v>
          </cell>
          <cell r="BG1720" t="str">
            <v>313</v>
          </cell>
        </row>
        <row r="1721">
          <cell r="AA1721">
            <v>16125</v>
          </cell>
          <cell r="BG1721" t="str">
            <v>313</v>
          </cell>
        </row>
        <row r="1722">
          <cell r="AA1722">
            <v>100000.24</v>
          </cell>
          <cell r="BG1722" t="str">
            <v>313</v>
          </cell>
        </row>
        <row r="1723">
          <cell r="AA1723">
            <v>5250024.28</v>
          </cell>
          <cell r="BG1723" t="str">
            <v>313</v>
          </cell>
        </row>
        <row r="1724">
          <cell r="AA1724">
            <v>4525461.34</v>
          </cell>
          <cell r="BG1724" t="str">
            <v>313</v>
          </cell>
        </row>
        <row r="1725">
          <cell r="AA1725">
            <v>2591444.2400000002</v>
          </cell>
          <cell r="BG1725" t="str">
            <v>313</v>
          </cell>
        </row>
        <row r="1726">
          <cell r="AA1726">
            <v>10068503.640000001</v>
          </cell>
          <cell r="BG1726" t="str">
            <v>313</v>
          </cell>
        </row>
        <row r="1727">
          <cell r="AA1727">
            <v>24375000</v>
          </cell>
          <cell r="BG1727" t="str">
            <v>313</v>
          </cell>
        </row>
        <row r="1728">
          <cell r="AA1728">
            <v>80000.12</v>
          </cell>
          <cell r="BG1728" t="str">
            <v>313</v>
          </cell>
        </row>
        <row r="1729">
          <cell r="AA1729">
            <v>4947000</v>
          </cell>
          <cell r="BG1729" t="str">
            <v>313</v>
          </cell>
        </row>
        <row r="1730">
          <cell r="AA1730">
            <v>5390000</v>
          </cell>
          <cell r="BG1730" t="str">
            <v>313</v>
          </cell>
        </row>
        <row r="1731">
          <cell r="AA1731">
            <v>16183.09</v>
          </cell>
          <cell r="BG1731" t="str">
            <v>313</v>
          </cell>
        </row>
        <row r="1732">
          <cell r="AA1732">
            <v>55302.61</v>
          </cell>
          <cell r="BG1732" t="str">
            <v>313</v>
          </cell>
        </row>
        <row r="1733">
          <cell r="AA1733">
            <v>32876.550000000003</v>
          </cell>
          <cell r="BG1733" t="str">
            <v>313</v>
          </cell>
        </row>
        <row r="1734">
          <cell r="AA1734">
            <v>16438.72</v>
          </cell>
          <cell r="BG1734" t="str">
            <v>313</v>
          </cell>
        </row>
        <row r="1735">
          <cell r="AA1735">
            <v>90000</v>
          </cell>
          <cell r="BG1735" t="str">
            <v>313</v>
          </cell>
        </row>
        <row r="1736">
          <cell r="AA1736">
            <v>3614396.56</v>
          </cell>
          <cell r="BG1736" t="str">
            <v>313</v>
          </cell>
        </row>
        <row r="1737">
          <cell r="AA1737">
            <v>2760000</v>
          </cell>
          <cell r="BG1737" t="str">
            <v>313</v>
          </cell>
        </row>
        <row r="1738">
          <cell r="AA1738">
            <v>3916666.71</v>
          </cell>
          <cell r="BG1738" t="str">
            <v>313</v>
          </cell>
        </row>
        <row r="1739">
          <cell r="AA1739">
            <v>7500000</v>
          </cell>
          <cell r="BG1739" t="str">
            <v>313</v>
          </cell>
        </row>
        <row r="1740">
          <cell r="AA1740">
            <v>8565320.5600000005</v>
          </cell>
          <cell r="BG1740" t="str">
            <v>313</v>
          </cell>
        </row>
        <row r="1741">
          <cell r="AA1741">
            <v>1725000</v>
          </cell>
          <cell r="BG1741" t="str">
            <v>313</v>
          </cell>
        </row>
        <row r="1742">
          <cell r="AA1742">
            <v>4189652.07</v>
          </cell>
          <cell r="BG1742" t="str">
            <v>313</v>
          </cell>
        </row>
        <row r="1743">
          <cell r="AA1743">
            <v>6120000</v>
          </cell>
          <cell r="BG1743" t="str">
            <v>314</v>
          </cell>
        </row>
        <row r="1744">
          <cell r="AA1744">
            <v>5999999.9800000004</v>
          </cell>
          <cell r="BG1744" t="str">
            <v>313</v>
          </cell>
        </row>
        <row r="1745">
          <cell r="AA1745">
            <v>7000000</v>
          </cell>
          <cell r="BG1745" t="str">
            <v>313</v>
          </cell>
        </row>
        <row r="1746">
          <cell r="AA1746">
            <v>7000000.0599999996</v>
          </cell>
          <cell r="BG1746" t="str">
            <v>313</v>
          </cell>
        </row>
        <row r="1747">
          <cell r="AA1747">
            <v>1550000</v>
          </cell>
          <cell r="BG1747" t="str">
            <v>313</v>
          </cell>
        </row>
        <row r="1748">
          <cell r="AA1748">
            <v>2465071.13</v>
          </cell>
          <cell r="BG1748" t="str">
            <v>313</v>
          </cell>
        </row>
        <row r="1749">
          <cell r="AA1749">
            <v>4014924.89</v>
          </cell>
          <cell r="BG1749" t="str">
            <v>313</v>
          </cell>
        </row>
        <row r="1750">
          <cell r="AA1750">
            <v>2549167.16</v>
          </cell>
          <cell r="BG1750" t="str">
            <v>313</v>
          </cell>
        </row>
        <row r="1751">
          <cell r="AA1751">
            <v>4399999.96</v>
          </cell>
          <cell r="BG1751" t="str">
            <v>313</v>
          </cell>
        </row>
        <row r="1752">
          <cell r="AA1752">
            <v>2512500</v>
          </cell>
          <cell r="BG1752" t="str">
            <v>313</v>
          </cell>
        </row>
        <row r="1753">
          <cell r="AA1753">
            <v>4268509.93</v>
          </cell>
          <cell r="BG1753" t="str">
            <v>313</v>
          </cell>
        </row>
        <row r="1754">
          <cell r="AA1754">
            <v>652970.43000000005</v>
          </cell>
          <cell r="BG1754" t="str">
            <v>313</v>
          </cell>
        </row>
        <row r="1755">
          <cell r="AA1755">
            <v>489727.81</v>
          </cell>
          <cell r="BG1755" t="str">
            <v>313</v>
          </cell>
        </row>
        <row r="1756">
          <cell r="AA1756">
            <v>3258946.04</v>
          </cell>
          <cell r="BG1756" t="str">
            <v>313</v>
          </cell>
        </row>
        <row r="1757">
          <cell r="AA1757">
            <v>9875000</v>
          </cell>
          <cell r="BG1757" t="str">
            <v>313</v>
          </cell>
        </row>
        <row r="1758">
          <cell r="AA1758">
            <v>5000000</v>
          </cell>
          <cell r="BG1758" t="str">
            <v>306</v>
          </cell>
        </row>
        <row r="1759">
          <cell r="AA1759">
            <v>12932.55</v>
          </cell>
          <cell r="BG1759" t="str">
            <v>313</v>
          </cell>
        </row>
        <row r="1760">
          <cell r="AA1760">
            <v>1778050.19</v>
          </cell>
          <cell r="BG1760" t="str">
            <v>313</v>
          </cell>
        </row>
        <row r="1761">
          <cell r="AA1761">
            <v>1363952.59</v>
          </cell>
          <cell r="BG1761" t="str">
            <v>313</v>
          </cell>
        </row>
        <row r="1762">
          <cell r="AA1762">
            <v>25740000</v>
          </cell>
          <cell r="BG1762" t="str">
            <v>314</v>
          </cell>
        </row>
        <row r="1763">
          <cell r="AA1763">
            <v>329789.69</v>
          </cell>
          <cell r="BG1763" t="str">
            <v>313</v>
          </cell>
        </row>
        <row r="1764">
          <cell r="AA1764">
            <v>313577.43</v>
          </cell>
          <cell r="BG1764" t="str">
            <v>313</v>
          </cell>
        </row>
        <row r="1765">
          <cell r="AA1765">
            <v>138568.53</v>
          </cell>
          <cell r="BG1765" t="str">
            <v>313</v>
          </cell>
        </row>
        <row r="1766">
          <cell r="AA1766">
            <v>505273.8</v>
          </cell>
          <cell r="BG1766" t="str">
            <v>313</v>
          </cell>
        </row>
        <row r="1767">
          <cell r="AA1767">
            <v>1782520.92</v>
          </cell>
          <cell r="BG1767" t="str">
            <v>313</v>
          </cell>
        </row>
        <row r="1768">
          <cell r="AA1768">
            <v>4167.8599999999997</v>
          </cell>
          <cell r="BG1768" t="str">
            <v>313</v>
          </cell>
        </row>
        <row r="1769">
          <cell r="AA1769">
            <v>10014.950000000001</v>
          </cell>
          <cell r="BG1769" t="str">
            <v>313</v>
          </cell>
        </row>
        <row r="1770">
          <cell r="AA1770">
            <v>2008400.85</v>
          </cell>
          <cell r="BG1770" t="str">
            <v>313</v>
          </cell>
        </row>
        <row r="1771">
          <cell r="AA1771">
            <v>3545872.6</v>
          </cell>
          <cell r="BG1771" t="str">
            <v>313</v>
          </cell>
        </row>
        <row r="1772">
          <cell r="AA1772">
            <v>13508082.189999999</v>
          </cell>
          <cell r="BG1772" t="str">
            <v>313</v>
          </cell>
        </row>
        <row r="1773">
          <cell r="AA1773">
            <v>73637.22</v>
          </cell>
          <cell r="BG1773" t="str">
            <v>313</v>
          </cell>
        </row>
        <row r="1774">
          <cell r="AA1774">
            <v>11948.66</v>
          </cell>
          <cell r="BG1774" t="str">
            <v>313</v>
          </cell>
        </row>
        <row r="1775">
          <cell r="AA1775">
            <v>50000.15</v>
          </cell>
          <cell r="BG1775" t="str">
            <v>313</v>
          </cell>
        </row>
        <row r="1776">
          <cell r="AA1776">
            <v>269648.63</v>
          </cell>
          <cell r="BG1776" t="str">
            <v>313</v>
          </cell>
        </row>
        <row r="1777">
          <cell r="AA1777">
            <v>8370000</v>
          </cell>
          <cell r="BG1777" t="str">
            <v>313</v>
          </cell>
        </row>
        <row r="1778">
          <cell r="AA1778">
            <v>1998434.79</v>
          </cell>
          <cell r="BG1778" t="str">
            <v>313</v>
          </cell>
        </row>
        <row r="1779">
          <cell r="AA1779">
            <v>302426.13</v>
          </cell>
          <cell r="BG1779" t="str">
            <v>306</v>
          </cell>
        </row>
        <row r="1780">
          <cell r="AA1780">
            <v>5700000</v>
          </cell>
          <cell r="BG1780" t="str">
            <v>313</v>
          </cell>
        </row>
        <row r="1781">
          <cell r="AA1781">
            <v>6500000</v>
          </cell>
          <cell r="BG1781" t="str">
            <v>314</v>
          </cell>
        </row>
        <row r="1782">
          <cell r="AA1782">
            <v>1500000</v>
          </cell>
          <cell r="BG1782" t="str">
            <v>313</v>
          </cell>
        </row>
        <row r="1783">
          <cell r="AA1783">
            <v>1833333.33</v>
          </cell>
          <cell r="BG1783" t="str">
            <v>313</v>
          </cell>
        </row>
        <row r="1784">
          <cell r="AA1784">
            <v>8302.81</v>
          </cell>
          <cell r="BG1784" t="str">
            <v>313</v>
          </cell>
        </row>
        <row r="1785">
          <cell r="AA1785">
            <v>238000</v>
          </cell>
          <cell r="BG1785" t="str">
            <v>313</v>
          </cell>
        </row>
        <row r="1786">
          <cell r="AA1786">
            <v>3973.15</v>
          </cell>
          <cell r="BG1786" t="str">
            <v>313</v>
          </cell>
        </row>
        <row r="1787">
          <cell r="AA1787">
            <v>68919.48</v>
          </cell>
          <cell r="BG1787" t="str">
            <v>313</v>
          </cell>
        </row>
        <row r="1788">
          <cell r="AA1788">
            <v>2202.84</v>
          </cell>
          <cell r="BG1788" t="str">
            <v>313</v>
          </cell>
        </row>
        <row r="1789">
          <cell r="AA1789">
            <v>46800</v>
          </cell>
          <cell r="BG1789" t="str">
            <v>313</v>
          </cell>
        </row>
        <row r="1790">
          <cell r="AA1790">
            <v>31165.14</v>
          </cell>
          <cell r="BG1790" t="str">
            <v>313</v>
          </cell>
        </row>
        <row r="1791">
          <cell r="AA1791">
            <v>44986.5</v>
          </cell>
          <cell r="BG1791" t="str">
            <v>313</v>
          </cell>
        </row>
        <row r="1792">
          <cell r="AA1792">
            <v>55677.29</v>
          </cell>
          <cell r="BG1792" t="str">
            <v>313</v>
          </cell>
        </row>
        <row r="1793">
          <cell r="AA1793">
            <v>6982753.4800000004</v>
          </cell>
          <cell r="BG1793" t="str">
            <v>313</v>
          </cell>
        </row>
        <row r="1794">
          <cell r="AA1794">
            <v>4055044.1</v>
          </cell>
          <cell r="BG1794" t="str">
            <v>313</v>
          </cell>
        </row>
        <row r="1795">
          <cell r="AA1795">
            <v>1415.89</v>
          </cell>
          <cell r="BG1795" t="str">
            <v>313</v>
          </cell>
        </row>
        <row r="1796">
          <cell r="AA1796">
            <v>120106.33</v>
          </cell>
          <cell r="BG1796" t="str">
            <v>313</v>
          </cell>
        </row>
        <row r="1797">
          <cell r="AA1797">
            <v>6211538.4400000004</v>
          </cell>
          <cell r="BG1797" t="str">
            <v>313</v>
          </cell>
        </row>
        <row r="1798">
          <cell r="AA1798">
            <v>1638058.32</v>
          </cell>
          <cell r="BG1798" t="str">
            <v>313</v>
          </cell>
        </row>
        <row r="1799">
          <cell r="AA1799">
            <v>3044984.05</v>
          </cell>
          <cell r="BG1799" t="str">
            <v>313</v>
          </cell>
        </row>
        <row r="1800">
          <cell r="AA1800">
            <v>4062158.22</v>
          </cell>
          <cell r="BG1800" t="str">
            <v>313</v>
          </cell>
        </row>
        <row r="1801">
          <cell r="AA1801">
            <v>5111680</v>
          </cell>
          <cell r="BG1801" t="str">
            <v>314</v>
          </cell>
        </row>
        <row r="1802">
          <cell r="AA1802">
            <v>5111575</v>
          </cell>
          <cell r="BG1802" t="str">
            <v>314</v>
          </cell>
        </row>
        <row r="1803">
          <cell r="AA1803">
            <v>3591337.33</v>
          </cell>
          <cell r="BG1803" t="str">
            <v>313</v>
          </cell>
        </row>
        <row r="1804">
          <cell r="AA1804">
            <v>57134.89</v>
          </cell>
          <cell r="BG1804" t="str">
            <v>313</v>
          </cell>
        </row>
        <row r="1805">
          <cell r="AA1805">
            <v>57134.89</v>
          </cell>
          <cell r="BG1805" t="str">
            <v>313</v>
          </cell>
        </row>
        <row r="1806">
          <cell r="AA1806">
            <v>4437500</v>
          </cell>
          <cell r="BG1806" t="str">
            <v>313</v>
          </cell>
        </row>
        <row r="1807">
          <cell r="AA1807">
            <v>10020000</v>
          </cell>
          <cell r="BG1807" t="str">
            <v>313</v>
          </cell>
        </row>
        <row r="1808">
          <cell r="AA1808">
            <v>2480000</v>
          </cell>
          <cell r="BG1808" t="str">
            <v>313</v>
          </cell>
        </row>
        <row r="1809">
          <cell r="AA1809">
            <v>2900000</v>
          </cell>
          <cell r="BG1809" t="str">
            <v>314</v>
          </cell>
        </row>
        <row r="1810">
          <cell r="AA1810">
            <v>2626902.9</v>
          </cell>
          <cell r="BG1810" t="str">
            <v>313</v>
          </cell>
        </row>
        <row r="1811">
          <cell r="AA1811">
            <v>1860000</v>
          </cell>
          <cell r="BG1811" t="str">
            <v>313</v>
          </cell>
        </row>
        <row r="1812">
          <cell r="AA1812">
            <v>2050000</v>
          </cell>
          <cell r="BG1812" t="str">
            <v>313</v>
          </cell>
        </row>
        <row r="1813">
          <cell r="AA1813">
            <v>320000</v>
          </cell>
          <cell r="BG1813" t="str">
            <v>314</v>
          </cell>
        </row>
        <row r="1814">
          <cell r="AA1814">
            <v>1600000</v>
          </cell>
          <cell r="BG1814" t="str">
            <v>313</v>
          </cell>
        </row>
        <row r="1815">
          <cell r="AA1815">
            <v>1894768.13</v>
          </cell>
          <cell r="BG1815" t="str">
            <v>313</v>
          </cell>
        </row>
        <row r="1816">
          <cell r="AA1816">
            <v>2606462.0699999998</v>
          </cell>
          <cell r="BG1816" t="str">
            <v>313</v>
          </cell>
        </row>
        <row r="1817">
          <cell r="AA1817">
            <v>500000</v>
          </cell>
          <cell r="BG1817" t="str">
            <v>313</v>
          </cell>
        </row>
        <row r="1818">
          <cell r="AA1818">
            <v>2725000</v>
          </cell>
          <cell r="BG1818" t="str">
            <v>313</v>
          </cell>
        </row>
        <row r="1819">
          <cell r="AA1819">
            <v>600000</v>
          </cell>
          <cell r="BG1819" t="str">
            <v>313</v>
          </cell>
        </row>
        <row r="1820">
          <cell r="AA1820">
            <v>3144999.97</v>
          </cell>
          <cell r="BG1820" t="str">
            <v>313</v>
          </cell>
        </row>
        <row r="1821">
          <cell r="AA1821">
            <v>499999.94</v>
          </cell>
          <cell r="BG1821" t="str">
            <v>314</v>
          </cell>
        </row>
        <row r="1822">
          <cell r="AA1822">
            <v>650934.89</v>
          </cell>
          <cell r="BG1822" t="str">
            <v>314</v>
          </cell>
        </row>
        <row r="1823">
          <cell r="AA1823">
            <v>1361255.7</v>
          </cell>
          <cell r="BG1823" t="str">
            <v>314</v>
          </cell>
        </row>
        <row r="1824">
          <cell r="AA1824">
            <v>946324.37</v>
          </cell>
          <cell r="BG1824" t="str">
            <v>314</v>
          </cell>
        </row>
        <row r="1825">
          <cell r="AA1825">
            <v>5500000.1799999997</v>
          </cell>
          <cell r="BG1825" t="str">
            <v>313</v>
          </cell>
        </row>
        <row r="1826">
          <cell r="AA1826">
            <v>7000000</v>
          </cell>
          <cell r="BG1826" t="str">
            <v>313</v>
          </cell>
        </row>
        <row r="1827">
          <cell r="AA1827">
            <v>1580794.97</v>
          </cell>
          <cell r="BG1827" t="str">
            <v>313</v>
          </cell>
        </row>
        <row r="1828">
          <cell r="AA1828">
            <v>16000000</v>
          </cell>
          <cell r="BG1828" t="str">
            <v>313</v>
          </cell>
        </row>
        <row r="1829">
          <cell r="AA1829">
            <v>2250000</v>
          </cell>
          <cell r="BG1829" t="str">
            <v>313</v>
          </cell>
        </row>
        <row r="1830">
          <cell r="AA1830">
            <v>2670000</v>
          </cell>
          <cell r="BG1830" t="str">
            <v>313</v>
          </cell>
        </row>
        <row r="1831">
          <cell r="AA1831">
            <v>2848000</v>
          </cell>
          <cell r="BG1831" t="str">
            <v>313</v>
          </cell>
        </row>
        <row r="1832">
          <cell r="AA1832">
            <v>4138500</v>
          </cell>
          <cell r="BG1832" t="str">
            <v>313</v>
          </cell>
        </row>
        <row r="1833">
          <cell r="AA1833">
            <v>2420800</v>
          </cell>
          <cell r="BG1833" t="str">
            <v>313</v>
          </cell>
        </row>
        <row r="1834">
          <cell r="AA1834">
            <v>1455000</v>
          </cell>
          <cell r="BG1834" t="str">
            <v>313</v>
          </cell>
        </row>
        <row r="1835">
          <cell r="AA1835">
            <v>970000</v>
          </cell>
          <cell r="BG1835" t="str">
            <v>313</v>
          </cell>
        </row>
        <row r="1836">
          <cell r="AA1836">
            <v>14000000</v>
          </cell>
          <cell r="BG1836" t="str">
            <v>313</v>
          </cell>
        </row>
        <row r="1837">
          <cell r="AA1837">
            <v>17708333.449999999</v>
          </cell>
          <cell r="BG1837" t="str">
            <v>313</v>
          </cell>
        </row>
        <row r="1838">
          <cell r="AA1838">
            <v>17708333.449999999</v>
          </cell>
          <cell r="BG1838" t="str">
            <v>313</v>
          </cell>
        </row>
        <row r="1839">
          <cell r="AA1839">
            <v>17708333.449999999</v>
          </cell>
          <cell r="BG1839" t="str">
            <v>313</v>
          </cell>
        </row>
        <row r="1840">
          <cell r="AA1840">
            <v>8099089.9199999999</v>
          </cell>
          <cell r="BG1840" t="str">
            <v>313</v>
          </cell>
        </row>
        <row r="1841">
          <cell r="AA1841">
            <v>4500000</v>
          </cell>
          <cell r="BG1841" t="str">
            <v>313</v>
          </cell>
        </row>
        <row r="1842">
          <cell r="AA1842">
            <v>346007.12</v>
          </cell>
          <cell r="BG1842" t="str">
            <v>313</v>
          </cell>
        </row>
        <row r="1843">
          <cell r="AA1843">
            <v>21000</v>
          </cell>
          <cell r="BG1843" t="str">
            <v>313</v>
          </cell>
        </row>
        <row r="1844">
          <cell r="AA1844">
            <v>800000.07</v>
          </cell>
          <cell r="BG1844" t="str">
            <v>314</v>
          </cell>
        </row>
        <row r="1845">
          <cell r="AA1845">
            <v>1071428.5900000001</v>
          </cell>
          <cell r="BG1845" t="str">
            <v>314</v>
          </cell>
        </row>
        <row r="1846">
          <cell r="AA1846">
            <v>337500</v>
          </cell>
          <cell r="BG1846" t="str">
            <v>314</v>
          </cell>
        </row>
        <row r="1847">
          <cell r="AA1847">
            <v>2980504.76</v>
          </cell>
          <cell r="BG1847" t="str">
            <v>313</v>
          </cell>
        </row>
        <row r="1848">
          <cell r="AA1848">
            <v>3665764.4</v>
          </cell>
          <cell r="BG1848" t="str">
            <v>313</v>
          </cell>
        </row>
        <row r="1849">
          <cell r="AA1849">
            <v>2961920.35</v>
          </cell>
          <cell r="BG1849" t="str">
            <v>313</v>
          </cell>
        </row>
        <row r="1850">
          <cell r="AA1850">
            <v>93621.74</v>
          </cell>
          <cell r="BG1850" t="str">
            <v>313</v>
          </cell>
        </row>
        <row r="1851">
          <cell r="AA1851">
            <v>24565.47</v>
          </cell>
          <cell r="BG1851" t="str">
            <v>313</v>
          </cell>
        </row>
        <row r="1852">
          <cell r="AA1852">
            <v>4435.3999999999996</v>
          </cell>
          <cell r="BG1852" t="str">
            <v>313</v>
          </cell>
        </row>
        <row r="1853">
          <cell r="AA1853">
            <v>36216.400000000001</v>
          </cell>
          <cell r="BG1853" t="str">
            <v>313</v>
          </cell>
        </row>
        <row r="1854">
          <cell r="AA1854">
            <v>36025</v>
          </cell>
          <cell r="BG1854" t="str">
            <v>313</v>
          </cell>
        </row>
        <row r="1855">
          <cell r="AA1855">
            <v>18752</v>
          </cell>
          <cell r="BG1855" t="str">
            <v>313</v>
          </cell>
        </row>
        <row r="1856">
          <cell r="AA1856">
            <v>5341.4</v>
          </cell>
          <cell r="BG1856" t="str">
            <v>313</v>
          </cell>
        </row>
        <row r="1857">
          <cell r="AA1857">
            <v>8730</v>
          </cell>
          <cell r="BG1857" t="str">
            <v>313</v>
          </cell>
        </row>
        <row r="1858">
          <cell r="AA1858">
            <v>9898.92</v>
          </cell>
          <cell r="BG1858" t="str">
            <v>313</v>
          </cell>
        </row>
        <row r="1859">
          <cell r="AA1859">
            <v>15294.56</v>
          </cell>
          <cell r="BG1859" t="str">
            <v>313</v>
          </cell>
        </row>
        <row r="1860">
          <cell r="AA1860">
            <v>4390.74</v>
          </cell>
          <cell r="BG1860" t="str">
            <v>313</v>
          </cell>
        </row>
        <row r="1861">
          <cell r="AA1861">
            <v>4390.74</v>
          </cell>
          <cell r="BG1861" t="str">
            <v>313</v>
          </cell>
        </row>
        <row r="1862">
          <cell r="AA1862">
            <v>49500</v>
          </cell>
          <cell r="BG1862" t="str">
            <v>313</v>
          </cell>
        </row>
        <row r="1863">
          <cell r="AA1863">
            <v>1072500</v>
          </cell>
          <cell r="BG1863" t="str">
            <v>313</v>
          </cell>
        </row>
        <row r="1864">
          <cell r="AA1864">
            <v>966666.66</v>
          </cell>
          <cell r="BG1864" t="str">
            <v>313</v>
          </cell>
        </row>
        <row r="1865">
          <cell r="AA1865">
            <v>1176000</v>
          </cell>
          <cell r="BG1865" t="str">
            <v>313</v>
          </cell>
        </row>
        <row r="1866">
          <cell r="AA1866">
            <v>665000</v>
          </cell>
          <cell r="BG1866" t="str">
            <v>313</v>
          </cell>
        </row>
        <row r="1867">
          <cell r="AA1867">
            <v>1475000</v>
          </cell>
          <cell r="BG1867" t="str">
            <v>313</v>
          </cell>
        </row>
        <row r="1868">
          <cell r="AA1868">
            <v>1475000</v>
          </cell>
          <cell r="BG1868" t="str">
            <v>313</v>
          </cell>
        </row>
        <row r="1869">
          <cell r="AA1869">
            <v>393333.34</v>
          </cell>
          <cell r="BG1869" t="str">
            <v>313</v>
          </cell>
        </row>
        <row r="1870">
          <cell r="AA1870">
            <v>983333.34</v>
          </cell>
          <cell r="BG1870" t="str">
            <v>313</v>
          </cell>
        </row>
        <row r="1871">
          <cell r="AA1871">
            <v>4842.7299999999996</v>
          </cell>
          <cell r="BG1871" t="str">
            <v>313</v>
          </cell>
        </row>
        <row r="1872">
          <cell r="AA1872">
            <v>6044750.1799999997</v>
          </cell>
          <cell r="BG1872" t="str">
            <v>313</v>
          </cell>
        </row>
        <row r="1873">
          <cell r="AA1873">
            <v>2720000</v>
          </cell>
          <cell r="BG1873" t="str">
            <v>314</v>
          </cell>
        </row>
        <row r="1874">
          <cell r="AA1874">
            <v>9333333.4299999997</v>
          </cell>
          <cell r="BG1874" t="str">
            <v>313</v>
          </cell>
        </row>
        <row r="1875">
          <cell r="AA1875">
            <v>9000000</v>
          </cell>
          <cell r="BG1875" t="str">
            <v>313</v>
          </cell>
        </row>
        <row r="1876">
          <cell r="AA1876">
            <v>2111349.2999999998</v>
          </cell>
          <cell r="BG1876" t="str">
            <v>306</v>
          </cell>
        </row>
        <row r="1877">
          <cell r="AA1877">
            <v>1840133.93</v>
          </cell>
          <cell r="BG1877" t="str">
            <v>306</v>
          </cell>
        </row>
        <row r="1878">
          <cell r="AA1878">
            <v>4500000</v>
          </cell>
          <cell r="BG1878" t="str">
            <v>306</v>
          </cell>
        </row>
        <row r="1879">
          <cell r="AA1879">
            <v>44020.95</v>
          </cell>
          <cell r="BG1879" t="str">
            <v>313</v>
          </cell>
        </row>
        <row r="1880">
          <cell r="AA1880">
            <v>10011.530000000001</v>
          </cell>
          <cell r="BG1880" t="str">
            <v>313</v>
          </cell>
        </row>
        <row r="1881">
          <cell r="AA1881">
            <v>15741.69</v>
          </cell>
          <cell r="BG1881" t="str">
            <v>313</v>
          </cell>
        </row>
        <row r="1882">
          <cell r="AA1882">
            <v>28168.33</v>
          </cell>
          <cell r="BG1882" t="str">
            <v>313</v>
          </cell>
        </row>
        <row r="1883">
          <cell r="AA1883">
            <v>3500000.26</v>
          </cell>
          <cell r="BG1883" t="str">
            <v>313</v>
          </cell>
        </row>
        <row r="1884">
          <cell r="AA1884">
            <v>8000000.1200000001</v>
          </cell>
          <cell r="BG1884" t="str">
            <v>313</v>
          </cell>
        </row>
        <row r="1885">
          <cell r="AA1885">
            <v>34000000</v>
          </cell>
          <cell r="BG1885" t="str">
            <v>313</v>
          </cell>
        </row>
        <row r="1886">
          <cell r="AA1886">
            <v>1000000</v>
          </cell>
          <cell r="BG1886" t="str">
            <v>306</v>
          </cell>
        </row>
        <row r="1887">
          <cell r="AA1887">
            <v>2500000</v>
          </cell>
          <cell r="BG1887" t="str">
            <v>306</v>
          </cell>
        </row>
        <row r="1888">
          <cell r="AA1888">
            <v>1000000</v>
          </cell>
          <cell r="BG1888" t="str">
            <v>306</v>
          </cell>
        </row>
        <row r="1889">
          <cell r="AA1889">
            <v>4062500</v>
          </cell>
          <cell r="BG1889" t="str">
            <v>314</v>
          </cell>
        </row>
        <row r="1890">
          <cell r="AA1890">
            <v>2612500</v>
          </cell>
          <cell r="BG1890" t="str">
            <v>313</v>
          </cell>
        </row>
        <row r="1891">
          <cell r="AA1891">
            <v>325247.26</v>
          </cell>
          <cell r="BG1891" t="str">
            <v>313</v>
          </cell>
        </row>
        <row r="1892">
          <cell r="AA1892">
            <v>2021724.49</v>
          </cell>
          <cell r="BG1892" t="str">
            <v>313</v>
          </cell>
        </row>
        <row r="1893">
          <cell r="AA1893">
            <v>5387655.1699999999</v>
          </cell>
          <cell r="BG1893" t="str">
            <v>313</v>
          </cell>
        </row>
        <row r="1894">
          <cell r="AA1894">
            <v>2520000</v>
          </cell>
          <cell r="BG1894" t="str">
            <v>314</v>
          </cell>
        </row>
        <row r="1895">
          <cell r="AA1895">
            <v>5880000</v>
          </cell>
          <cell r="BG1895" t="str">
            <v>314</v>
          </cell>
        </row>
        <row r="1896">
          <cell r="AA1896">
            <v>4200000</v>
          </cell>
          <cell r="BG1896" t="str">
            <v>314</v>
          </cell>
        </row>
        <row r="1897">
          <cell r="AA1897">
            <v>2965870.69</v>
          </cell>
          <cell r="BG1897" t="str">
            <v>313</v>
          </cell>
        </row>
        <row r="1898">
          <cell r="AA1898">
            <v>592897.59</v>
          </cell>
          <cell r="BG1898" t="str">
            <v>313</v>
          </cell>
        </row>
        <row r="1899">
          <cell r="AA1899">
            <v>2062500</v>
          </cell>
          <cell r="BG1899" t="str">
            <v>314</v>
          </cell>
        </row>
        <row r="1900">
          <cell r="AA1900">
            <v>915000</v>
          </cell>
          <cell r="BG1900" t="str">
            <v>314</v>
          </cell>
        </row>
        <row r="1901">
          <cell r="AA1901">
            <v>919938.34</v>
          </cell>
          <cell r="BG1901" t="str">
            <v>313</v>
          </cell>
        </row>
        <row r="1902">
          <cell r="AA1902">
            <v>443226.81</v>
          </cell>
          <cell r="BG1902" t="str">
            <v>313</v>
          </cell>
        </row>
        <row r="1903">
          <cell r="AA1903">
            <v>3812500</v>
          </cell>
          <cell r="BG1903" t="str">
            <v>313</v>
          </cell>
        </row>
        <row r="1904">
          <cell r="AA1904">
            <v>5700000</v>
          </cell>
          <cell r="BG1904" t="str">
            <v>313</v>
          </cell>
        </row>
        <row r="1905">
          <cell r="AA1905">
            <v>3200000</v>
          </cell>
          <cell r="BG1905" t="str">
            <v>313</v>
          </cell>
        </row>
        <row r="1906">
          <cell r="AA1906">
            <v>3863407.44</v>
          </cell>
          <cell r="BG1906" t="str">
            <v>313</v>
          </cell>
        </row>
        <row r="1907">
          <cell r="AA1907">
            <v>7942929.6299999999</v>
          </cell>
          <cell r="BG1907" t="str">
            <v>313</v>
          </cell>
        </row>
        <row r="1908">
          <cell r="AA1908">
            <v>1312500</v>
          </cell>
          <cell r="BG1908" t="str">
            <v>313</v>
          </cell>
        </row>
        <row r="1909">
          <cell r="AA1909">
            <v>5016666.6100000003</v>
          </cell>
          <cell r="BG1909" t="str">
            <v>313</v>
          </cell>
        </row>
        <row r="1910">
          <cell r="AA1910">
            <v>779893.99</v>
          </cell>
          <cell r="BG1910" t="str">
            <v>313</v>
          </cell>
        </row>
        <row r="1911">
          <cell r="AA1911">
            <v>4275000</v>
          </cell>
          <cell r="BG1911" t="str">
            <v>313</v>
          </cell>
        </row>
        <row r="1912">
          <cell r="AA1912">
            <v>4500000.0199999996</v>
          </cell>
          <cell r="BG1912" t="str">
            <v>313</v>
          </cell>
        </row>
        <row r="1913">
          <cell r="AA1913">
            <v>1761162.9</v>
          </cell>
          <cell r="BG1913" t="str">
            <v>313</v>
          </cell>
        </row>
        <row r="1914">
          <cell r="AA1914">
            <v>498771.94</v>
          </cell>
          <cell r="BG1914" t="str">
            <v>313</v>
          </cell>
        </row>
        <row r="1915">
          <cell r="AA1915">
            <v>6166666.5899999999</v>
          </cell>
          <cell r="BG1915" t="str">
            <v>313</v>
          </cell>
        </row>
        <row r="1916">
          <cell r="AA1916">
            <v>1586666.6</v>
          </cell>
          <cell r="BG1916" t="str">
            <v>313</v>
          </cell>
        </row>
        <row r="1917">
          <cell r="AA1917">
            <v>1441176.72</v>
          </cell>
          <cell r="BG1917" t="str">
            <v>313</v>
          </cell>
        </row>
        <row r="1918">
          <cell r="AA1918">
            <v>9833333.3300000001</v>
          </cell>
          <cell r="BG1918" t="str">
            <v>313</v>
          </cell>
        </row>
        <row r="1919">
          <cell r="AA1919">
            <v>4023750</v>
          </cell>
          <cell r="BG1919" t="str">
            <v>313</v>
          </cell>
        </row>
        <row r="1920">
          <cell r="AA1920">
            <v>2291666.65</v>
          </cell>
          <cell r="BG1920" t="str">
            <v>314</v>
          </cell>
        </row>
        <row r="1921">
          <cell r="AA1921">
            <v>17551541.100000001</v>
          </cell>
          <cell r="BG1921" t="str">
            <v>313</v>
          </cell>
        </row>
        <row r="1922">
          <cell r="AA1922">
            <v>14250000</v>
          </cell>
          <cell r="BG1922" t="str">
            <v>313</v>
          </cell>
        </row>
        <row r="1923">
          <cell r="AA1923">
            <v>26666666.649999999</v>
          </cell>
          <cell r="BG1923" t="str">
            <v>313</v>
          </cell>
        </row>
        <row r="1924">
          <cell r="AA1924">
            <v>1750000.13</v>
          </cell>
          <cell r="BG1924" t="str">
            <v>313</v>
          </cell>
        </row>
        <row r="1925">
          <cell r="AA1925">
            <v>2857702.61</v>
          </cell>
          <cell r="BG1925" t="str">
            <v>313</v>
          </cell>
        </row>
        <row r="1926">
          <cell r="AA1926">
            <v>225077.92</v>
          </cell>
          <cell r="BG1926" t="str">
            <v>313</v>
          </cell>
        </row>
        <row r="1927">
          <cell r="AA1927">
            <v>2024327.34</v>
          </cell>
          <cell r="BG1927" t="str">
            <v>313</v>
          </cell>
        </row>
        <row r="1928">
          <cell r="AA1928">
            <v>10622767.91</v>
          </cell>
          <cell r="BG1928" t="str">
            <v>313</v>
          </cell>
        </row>
        <row r="1929">
          <cell r="AA1929">
            <v>1983183</v>
          </cell>
          <cell r="BG1929" t="str">
            <v>313</v>
          </cell>
        </row>
        <row r="1930">
          <cell r="AA1930">
            <v>988280.19</v>
          </cell>
          <cell r="BG1930" t="str">
            <v>313</v>
          </cell>
        </row>
        <row r="1931">
          <cell r="AA1931">
            <v>1309376.1100000001</v>
          </cell>
          <cell r="BG1931" t="str">
            <v>313</v>
          </cell>
        </row>
        <row r="1932">
          <cell r="AA1932">
            <v>1097543.82</v>
          </cell>
          <cell r="BG1932" t="str">
            <v>313</v>
          </cell>
        </row>
        <row r="1933">
          <cell r="AA1933">
            <v>706728.36</v>
          </cell>
          <cell r="BG1933" t="str">
            <v>313</v>
          </cell>
        </row>
        <row r="1934">
          <cell r="AA1934">
            <v>103623.21</v>
          </cell>
          <cell r="BG1934" t="str">
            <v>313</v>
          </cell>
        </row>
        <row r="1935">
          <cell r="AA1935">
            <v>205924.74</v>
          </cell>
          <cell r="BG1935" t="str">
            <v>313</v>
          </cell>
        </row>
        <row r="1936">
          <cell r="AA1936">
            <v>83546.94</v>
          </cell>
          <cell r="BG1936" t="str">
            <v>313</v>
          </cell>
        </row>
        <row r="1937">
          <cell r="AA1937">
            <v>309948.13</v>
          </cell>
          <cell r="BG1937" t="str">
            <v>313</v>
          </cell>
        </row>
        <row r="1938">
          <cell r="AA1938">
            <v>6103258.2000000002</v>
          </cell>
          <cell r="BG1938" t="str">
            <v>313</v>
          </cell>
        </row>
        <row r="1939">
          <cell r="AA1939">
            <v>297128.38</v>
          </cell>
          <cell r="BG1939" t="str">
            <v>313</v>
          </cell>
        </row>
        <row r="1940">
          <cell r="AA1940">
            <v>2500000.2999999998</v>
          </cell>
          <cell r="BG1940" t="str">
            <v>313</v>
          </cell>
        </row>
        <row r="1941">
          <cell r="AA1941">
            <v>1980750</v>
          </cell>
          <cell r="BG1941" t="str">
            <v>313</v>
          </cell>
        </row>
        <row r="1942">
          <cell r="AA1942">
            <v>850000</v>
          </cell>
          <cell r="BG1942" t="str">
            <v>313</v>
          </cell>
        </row>
        <row r="1943">
          <cell r="AA1943">
            <v>5364772.1399999997</v>
          </cell>
          <cell r="BG1943" t="str">
            <v>313</v>
          </cell>
        </row>
        <row r="1944">
          <cell r="AA1944">
            <v>354459.17</v>
          </cell>
          <cell r="BG1944" t="str">
            <v>313</v>
          </cell>
        </row>
        <row r="1945">
          <cell r="AA1945">
            <v>228408.06</v>
          </cell>
          <cell r="BG1945" t="str">
            <v>313</v>
          </cell>
        </row>
        <row r="1946">
          <cell r="AA1946">
            <v>375000</v>
          </cell>
          <cell r="BG1946" t="str">
            <v>313</v>
          </cell>
        </row>
        <row r="1947">
          <cell r="AA1947">
            <v>283333.62</v>
          </cell>
          <cell r="BG1947" t="str">
            <v>313</v>
          </cell>
        </row>
        <row r="1948">
          <cell r="AA1948">
            <v>36204.31</v>
          </cell>
          <cell r="BG1948" t="str">
            <v>313</v>
          </cell>
        </row>
        <row r="1949">
          <cell r="AA1949">
            <v>33571.019999999997</v>
          </cell>
          <cell r="BG1949" t="str">
            <v>313</v>
          </cell>
        </row>
        <row r="1950">
          <cell r="AA1950">
            <v>12000</v>
          </cell>
          <cell r="BG1950" t="str">
            <v>313</v>
          </cell>
        </row>
        <row r="1951">
          <cell r="AA1951">
            <v>47831.12</v>
          </cell>
          <cell r="BG1951" t="str">
            <v>313</v>
          </cell>
        </row>
        <row r="1952">
          <cell r="AA1952">
            <v>53568.02</v>
          </cell>
          <cell r="BG1952" t="str">
            <v>313</v>
          </cell>
        </row>
        <row r="1953">
          <cell r="AA1953">
            <v>970000</v>
          </cell>
          <cell r="BG1953" t="str">
            <v>313</v>
          </cell>
        </row>
        <row r="1954">
          <cell r="AA1954">
            <v>996603.7</v>
          </cell>
          <cell r="BG1954" t="str">
            <v>313</v>
          </cell>
        </row>
        <row r="1955">
          <cell r="AA1955">
            <v>2750000.09</v>
          </cell>
          <cell r="BG1955" t="str">
            <v>313</v>
          </cell>
        </row>
        <row r="1956">
          <cell r="AA1956">
            <v>1750000.13</v>
          </cell>
          <cell r="BG1956" t="str">
            <v>313</v>
          </cell>
        </row>
        <row r="1957">
          <cell r="AA1957">
            <v>8000000</v>
          </cell>
          <cell r="BG1957" t="str">
            <v>313</v>
          </cell>
        </row>
        <row r="1958">
          <cell r="AA1958">
            <v>10350000</v>
          </cell>
          <cell r="BG1958" t="str">
            <v>313</v>
          </cell>
        </row>
        <row r="1959">
          <cell r="AA1959">
            <v>10350000</v>
          </cell>
          <cell r="BG1959" t="str">
            <v>313</v>
          </cell>
        </row>
        <row r="1960">
          <cell r="AA1960">
            <v>79733.679999999993</v>
          </cell>
          <cell r="BG1960" t="str">
            <v>313</v>
          </cell>
        </row>
        <row r="1961">
          <cell r="AA1961">
            <v>3733333.32</v>
          </cell>
          <cell r="BG1961" t="str">
            <v>313</v>
          </cell>
        </row>
        <row r="1962">
          <cell r="AA1962">
            <v>9710242.8699999992</v>
          </cell>
          <cell r="BG1962" t="str">
            <v>313</v>
          </cell>
        </row>
        <row r="1963">
          <cell r="AA1963">
            <v>7471897.8600000003</v>
          </cell>
          <cell r="BG1963" t="str">
            <v>313</v>
          </cell>
        </row>
        <row r="1964">
          <cell r="AA1964">
            <v>7471897.8600000003</v>
          </cell>
          <cell r="BG1964" t="str">
            <v>313</v>
          </cell>
        </row>
        <row r="1965">
          <cell r="AA1965">
            <v>10687062.539999999</v>
          </cell>
          <cell r="BG1965" t="str">
            <v>313</v>
          </cell>
        </row>
        <row r="1966">
          <cell r="AA1966">
            <v>5833333.25</v>
          </cell>
          <cell r="BG1966" t="str">
            <v>313</v>
          </cell>
        </row>
        <row r="1967">
          <cell r="AA1967">
            <v>6832650</v>
          </cell>
          <cell r="BG1967" t="str">
            <v>313</v>
          </cell>
        </row>
        <row r="1968">
          <cell r="AA1968">
            <v>1104999.97</v>
          </cell>
          <cell r="BG1968" t="str">
            <v>306</v>
          </cell>
        </row>
        <row r="1969">
          <cell r="AA1969">
            <v>39159.25</v>
          </cell>
          <cell r="BG1969" t="str">
            <v>313</v>
          </cell>
        </row>
        <row r="1970">
          <cell r="AA1970">
            <v>7592982.1299999999</v>
          </cell>
          <cell r="BG1970" t="str">
            <v>313</v>
          </cell>
        </row>
        <row r="1971">
          <cell r="AA1971">
            <v>7250000</v>
          </cell>
          <cell r="BG1971" t="str">
            <v>313</v>
          </cell>
        </row>
        <row r="1972">
          <cell r="AA1972">
            <v>13511425.109999999</v>
          </cell>
          <cell r="BG1972" t="str">
            <v>313</v>
          </cell>
        </row>
        <row r="1973">
          <cell r="AA1973">
            <v>123900.95</v>
          </cell>
          <cell r="BG1973" t="str">
            <v>314</v>
          </cell>
        </row>
        <row r="1974">
          <cell r="AA1974">
            <v>15000000</v>
          </cell>
          <cell r="BG1974" t="str">
            <v>313</v>
          </cell>
        </row>
        <row r="1975">
          <cell r="AA1975">
            <v>188708.54</v>
          </cell>
          <cell r="BG1975" t="str">
            <v>306</v>
          </cell>
        </row>
        <row r="1976">
          <cell r="AA1976">
            <v>482949.98</v>
          </cell>
          <cell r="BG1976" t="str">
            <v>313</v>
          </cell>
        </row>
        <row r="1977">
          <cell r="AA1977">
            <v>280692</v>
          </cell>
          <cell r="BG1977" t="str">
            <v>313</v>
          </cell>
        </row>
        <row r="1978">
          <cell r="AA1978">
            <v>5862188.3099999996</v>
          </cell>
          <cell r="BG1978" t="str">
            <v>301</v>
          </cell>
        </row>
        <row r="1979">
          <cell r="AA1979">
            <v>6114082.6900000004</v>
          </cell>
          <cell r="BG1979" t="str">
            <v>301</v>
          </cell>
        </row>
        <row r="1980">
          <cell r="AA1980">
            <v>10721693.710000001</v>
          </cell>
          <cell r="BG1980" t="str">
            <v>301</v>
          </cell>
        </row>
        <row r="1981">
          <cell r="AA1981">
            <v>823640.23</v>
          </cell>
          <cell r="BG1981" t="str">
            <v>313</v>
          </cell>
        </row>
        <row r="1982">
          <cell r="AA1982">
            <v>455423.13</v>
          </cell>
          <cell r="BG1982" t="str">
            <v>313</v>
          </cell>
        </row>
        <row r="1983">
          <cell r="AA1983">
            <v>53341.16</v>
          </cell>
          <cell r="BG1983" t="str">
            <v>313</v>
          </cell>
        </row>
        <row r="1984">
          <cell r="AA1984">
            <v>15949.62</v>
          </cell>
          <cell r="BG1984" t="str">
            <v>313</v>
          </cell>
        </row>
        <row r="1985">
          <cell r="AA1985">
            <v>5000000</v>
          </cell>
          <cell r="BG1985" t="str">
            <v>313</v>
          </cell>
        </row>
        <row r="1986">
          <cell r="AA1986">
            <v>2800000</v>
          </cell>
          <cell r="BG1986" t="str">
            <v>314</v>
          </cell>
        </row>
        <row r="1987">
          <cell r="AA1987">
            <v>1700000</v>
          </cell>
          <cell r="BG1987" t="str">
            <v>314</v>
          </cell>
        </row>
        <row r="1988">
          <cell r="AA1988">
            <v>165916.51999999999</v>
          </cell>
          <cell r="BG1988" t="str">
            <v>313</v>
          </cell>
        </row>
        <row r="1989">
          <cell r="AA1989">
            <v>12596.7</v>
          </cell>
          <cell r="BG1989" t="str">
            <v>313</v>
          </cell>
        </row>
        <row r="1990">
          <cell r="AA1990">
            <v>5140.57</v>
          </cell>
          <cell r="BG1990" t="str">
            <v>313</v>
          </cell>
        </row>
        <row r="1991">
          <cell r="AA1991">
            <v>4203.59</v>
          </cell>
          <cell r="BG1991" t="str">
            <v>313</v>
          </cell>
        </row>
        <row r="1992">
          <cell r="AA1992">
            <v>560000.31999999995</v>
          </cell>
          <cell r="BG1992" t="str">
            <v>314</v>
          </cell>
        </row>
        <row r="1993">
          <cell r="AA1993">
            <v>13333.68</v>
          </cell>
          <cell r="BG1993" t="str">
            <v>313</v>
          </cell>
        </row>
        <row r="1994">
          <cell r="AA1994">
            <v>122500</v>
          </cell>
          <cell r="BG1994" t="str">
            <v>313</v>
          </cell>
        </row>
        <row r="1995">
          <cell r="AA1995">
            <v>100744.68</v>
          </cell>
          <cell r="BG1995" t="str">
            <v>313</v>
          </cell>
        </row>
        <row r="1996">
          <cell r="AA1996">
            <v>165227.70000000001</v>
          </cell>
          <cell r="BG1996" t="str">
            <v>313</v>
          </cell>
        </row>
        <row r="1997">
          <cell r="AA1997">
            <v>23796.51</v>
          </cell>
          <cell r="BG1997" t="str">
            <v>313</v>
          </cell>
        </row>
        <row r="1998">
          <cell r="AA1998">
            <v>1691000</v>
          </cell>
          <cell r="BG1998" t="str">
            <v>313</v>
          </cell>
        </row>
        <row r="1999">
          <cell r="AA1999">
            <v>226259.43</v>
          </cell>
          <cell r="BG1999" t="str">
            <v>314</v>
          </cell>
        </row>
        <row r="2000">
          <cell r="AA2000">
            <v>14658.58</v>
          </cell>
          <cell r="BG2000" t="str">
            <v>314</v>
          </cell>
        </row>
        <row r="2001">
          <cell r="AA2001">
            <v>27202.32</v>
          </cell>
          <cell r="BG2001" t="str">
            <v>314</v>
          </cell>
        </row>
        <row r="2002">
          <cell r="AA2002">
            <v>4791666.6500000004</v>
          </cell>
          <cell r="BG2002" t="str">
            <v>314</v>
          </cell>
        </row>
        <row r="2003">
          <cell r="AA2003">
            <v>7243750</v>
          </cell>
          <cell r="BG2003" t="str">
            <v>313</v>
          </cell>
        </row>
        <row r="2004">
          <cell r="AA2004">
            <v>18250000</v>
          </cell>
          <cell r="BG2004" t="str">
            <v>313</v>
          </cell>
        </row>
        <row r="2005">
          <cell r="AA2005">
            <v>18500000</v>
          </cell>
          <cell r="BG2005" t="str">
            <v>313</v>
          </cell>
        </row>
        <row r="2006">
          <cell r="AA2006">
            <v>630107.31000000006</v>
          </cell>
          <cell r="BG2006" t="str">
            <v>313</v>
          </cell>
        </row>
        <row r="2007">
          <cell r="AA2007">
            <v>1260215.07</v>
          </cell>
          <cell r="BG2007" t="str">
            <v>313</v>
          </cell>
        </row>
        <row r="2008">
          <cell r="AA2008">
            <v>330560.44</v>
          </cell>
          <cell r="BG2008" t="str">
            <v>313</v>
          </cell>
        </row>
        <row r="2009">
          <cell r="AA2009">
            <v>366207.97</v>
          </cell>
          <cell r="BG2009" t="str">
            <v>313</v>
          </cell>
        </row>
        <row r="2010">
          <cell r="AA2010">
            <v>4819.68</v>
          </cell>
          <cell r="BG2010" t="str">
            <v>313</v>
          </cell>
        </row>
        <row r="2011">
          <cell r="AA2011">
            <v>20047.16</v>
          </cell>
          <cell r="BG2011" t="str">
            <v>313</v>
          </cell>
        </row>
        <row r="2012">
          <cell r="AA2012">
            <v>6672273.1900000004</v>
          </cell>
          <cell r="BG2012" t="str">
            <v>314</v>
          </cell>
        </row>
        <row r="2013">
          <cell r="AA2013">
            <v>1420000</v>
          </cell>
          <cell r="BG2013" t="str">
            <v>314</v>
          </cell>
        </row>
        <row r="2014">
          <cell r="AA2014">
            <v>12500</v>
          </cell>
          <cell r="BG2014" t="str">
            <v>313</v>
          </cell>
        </row>
        <row r="2015">
          <cell r="AA2015">
            <v>20550.18</v>
          </cell>
          <cell r="BG2015" t="str">
            <v>313</v>
          </cell>
        </row>
        <row r="2016">
          <cell r="AA2016">
            <v>15452.18</v>
          </cell>
          <cell r="BG2016" t="str">
            <v>313</v>
          </cell>
        </row>
        <row r="2017">
          <cell r="AA2017">
            <v>569546.98</v>
          </cell>
          <cell r="BG2017" t="str">
            <v>313</v>
          </cell>
        </row>
        <row r="2018">
          <cell r="AA2018">
            <v>9896.98</v>
          </cell>
          <cell r="BG2018" t="str">
            <v>313</v>
          </cell>
        </row>
        <row r="2019">
          <cell r="AA2019">
            <v>82164.149999999994</v>
          </cell>
          <cell r="BG2019" t="str">
            <v>313</v>
          </cell>
        </row>
        <row r="2020">
          <cell r="AA2020">
            <v>313656.53000000003</v>
          </cell>
          <cell r="BG2020" t="str">
            <v>313</v>
          </cell>
        </row>
        <row r="2021">
          <cell r="AA2021">
            <v>4910864.32</v>
          </cell>
          <cell r="BG2021" t="str">
            <v>313</v>
          </cell>
        </row>
        <row r="2022">
          <cell r="AA2022">
            <v>9821729.2300000004</v>
          </cell>
          <cell r="BG2022" t="str">
            <v>313</v>
          </cell>
        </row>
        <row r="2023">
          <cell r="AA2023">
            <v>4385183.22</v>
          </cell>
          <cell r="BG2023" t="str">
            <v>313</v>
          </cell>
        </row>
        <row r="2024">
          <cell r="AA2024">
            <v>53691.67</v>
          </cell>
          <cell r="BG2024" t="str">
            <v>313</v>
          </cell>
        </row>
        <row r="2025">
          <cell r="AA2025">
            <v>17673.28</v>
          </cell>
          <cell r="BG2025" t="str">
            <v>313</v>
          </cell>
        </row>
        <row r="2026">
          <cell r="AA2026">
            <v>79380.960000000006</v>
          </cell>
          <cell r="BG2026" t="str">
            <v>313</v>
          </cell>
        </row>
        <row r="2027">
          <cell r="AA2027">
            <v>209045.58</v>
          </cell>
          <cell r="BG2027" t="str">
            <v>313</v>
          </cell>
        </row>
        <row r="2028">
          <cell r="AA2028">
            <v>90353.4</v>
          </cell>
          <cell r="BG2028" t="str">
            <v>313</v>
          </cell>
        </row>
        <row r="2029">
          <cell r="AA2029">
            <v>12192.39</v>
          </cell>
          <cell r="BG2029" t="str">
            <v>313</v>
          </cell>
        </row>
        <row r="2030">
          <cell r="AA2030">
            <v>31026.61</v>
          </cell>
          <cell r="BG2030" t="str">
            <v>313</v>
          </cell>
        </row>
        <row r="2031">
          <cell r="AA2031">
            <v>670414.14</v>
          </cell>
          <cell r="BG2031" t="str">
            <v>313</v>
          </cell>
        </row>
        <row r="2032">
          <cell r="AA2032">
            <v>25213.79</v>
          </cell>
          <cell r="BG2032" t="str">
            <v>313</v>
          </cell>
        </row>
        <row r="2033">
          <cell r="AA2033">
            <v>9397.1299999999992</v>
          </cell>
          <cell r="BG2033" t="str">
            <v>313</v>
          </cell>
        </row>
        <row r="2034">
          <cell r="AA2034">
            <v>9658.17</v>
          </cell>
          <cell r="BG2034" t="str">
            <v>313</v>
          </cell>
        </row>
        <row r="2035">
          <cell r="AA2035">
            <v>254233.98</v>
          </cell>
          <cell r="BG2035" t="str">
            <v>306</v>
          </cell>
        </row>
        <row r="2036">
          <cell r="AA2036">
            <v>14933.36</v>
          </cell>
          <cell r="BG2036" t="str">
            <v>313</v>
          </cell>
        </row>
        <row r="2037">
          <cell r="AA2037">
            <v>1523436.14</v>
          </cell>
          <cell r="BG2037" t="str">
            <v>313</v>
          </cell>
        </row>
        <row r="2038">
          <cell r="AA2038">
            <v>45396.42</v>
          </cell>
          <cell r="BG2038" t="str">
            <v>313</v>
          </cell>
        </row>
        <row r="2039">
          <cell r="AA2039">
            <v>16956.57</v>
          </cell>
          <cell r="BG2039" t="str">
            <v>313</v>
          </cell>
        </row>
        <row r="2040">
          <cell r="AA2040">
            <v>83001.009999999995</v>
          </cell>
          <cell r="BG2040" t="str">
            <v>313</v>
          </cell>
        </row>
        <row r="2041">
          <cell r="AA2041">
            <v>99243.35</v>
          </cell>
          <cell r="BG2041" t="str">
            <v>313</v>
          </cell>
        </row>
        <row r="2042">
          <cell r="AA2042">
            <v>100327.33</v>
          </cell>
          <cell r="BG2042" t="str">
            <v>313</v>
          </cell>
        </row>
        <row r="2043">
          <cell r="AA2043">
            <v>23593.02</v>
          </cell>
          <cell r="BG2043" t="str">
            <v>313</v>
          </cell>
        </row>
        <row r="2044">
          <cell r="AA2044">
            <v>83355.88</v>
          </cell>
          <cell r="BG2044" t="str">
            <v>313</v>
          </cell>
        </row>
        <row r="2045">
          <cell r="AA2045">
            <v>46629.78</v>
          </cell>
          <cell r="BG2045" t="str">
            <v>313</v>
          </cell>
        </row>
        <row r="2046">
          <cell r="AA2046">
            <v>25273.08</v>
          </cell>
          <cell r="BG2046" t="str">
            <v>313</v>
          </cell>
        </row>
        <row r="2047">
          <cell r="AA2047">
            <v>19317.060000000001</v>
          </cell>
          <cell r="BG2047" t="str">
            <v>313</v>
          </cell>
        </row>
        <row r="2048">
          <cell r="AA2048">
            <v>34255.64</v>
          </cell>
          <cell r="BG2048" t="str">
            <v>313</v>
          </cell>
        </row>
        <row r="2049">
          <cell r="AA2049">
            <v>92843.74</v>
          </cell>
          <cell r="BG2049" t="str">
            <v>313</v>
          </cell>
        </row>
        <row r="2050">
          <cell r="AA2050">
            <v>317415.03999999998</v>
          </cell>
          <cell r="BG2050" t="str">
            <v>313</v>
          </cell>
        </row>
        <row r="2051">
          <cell r="AA2051">
            <v>215134.51</v>
          </cell>
          <cell r="BG2051" t="str">
            <v>313</v>
          </cell>
        </row>
        <row r="2052">
          <cell r="AA2052">
            <v>78221.320000000007</v>
          </cell>
          <cell r="BG2052" t="str">
            <v>306</v>
          </cell>
        </row>
        <row r="2053">
          <cell r="AA2053">
            <v>29680.95</v>
          </cell>
          <cell r="BG2053" t="str">
            <v>313</v>
          </cell>
        </row>
        <row r="2054">
          <cell r="AA2054">
            <v>5204.55</v>
          </cell>
          <cell r="BG2054" t="str">
            <v>313</v>
          </cell>
        </row>
        <row r="2055">
          <cell r="AA2055">
            <v>4740687.18</v>
          </cell>
          <cell r="BG2055" t="str">
            <v>313</v>
          </cell>
        </row>
        <row r="2056">
          <cell r="AA2056">
            <v>5577292.0700000003</v>
          </cell>
          <cell r="BG2056" t="str">
            <v>313</v>
          </cell>
        </row>
        <row r="2057">
          <cell r="AA2057">
            <v>13379.43</v>
          </cell>
          <cell r="BG2057" t="str">
            <v>308</v>
          </cell>
        </row>
        <row r="2058">
          <cell r="AA2058">
            <v>1925000</v>
          </cell>
          <cell r="BG2058" t="str">
            <v>314</v>
          </cell>
        </row>
        <row r="2059">
          <cell r="AA2059">
            <v>543397.53</v>
          </cell>
          <cell r="BG2059" t="str">
            <v>308</v>
          </cell>
        </row>
        <row r="2060">
          <cell r="AA2060">
            <v>196647.27</v>
          </cell>
          <cell r="BG2060" t="str">
            <v>306</v>
          </cell>
        </row>
        <row r="2061">
          <cell r="AA2061">
            <v>200000</v>
          </cell>
          <cell r="BG2061" t="str">
            <v>313</v>
          </cell>
        </row>
        <row r="2062">
          <cell r="AA2062">
            <v>433333.49</v>
          </cell>
          <cell r="BG2062" t="str">
            <v>313</v>
          </cell>
        </row>
        <row r="2063">
          <cell r="AA2063">
            <v>625302.56000000006</v>
          </cell>
          <cell r="BG2063" t="str">
            <v>313</v>
          </cell>
        </row>
        <row r="2064">
          <cell r="AA2064">
            <v>1200000</v>
          </cell>
          <cell r="BG2064" t="str">
            <v>313</v>
          </cell>
        </row>
        <row r="2065">
          <cell r="AA2065">
            <v>1600000.04</v>
          </cell>
          <cell r="BG2065" t="str">
            <v>313</v>
          </cell>
        </row>
        <row r="2066">
          <cell r="AA2066">
            <v>6066666.6600000001</v>
          </cell>
          <cell r="BG2066" t="str">
            <v>313</v>
          </cell>
        </row>
        <row r="2067">
          <cell r="AA2067">
            <v>5962500</v>
          </cell>
          <cell r="BG2067" t="str">
            <v>313</v>
          </cell>
        </row>
        <row r="2068">
          <cell r="AA2068">
            <v>3733333.34</v>
          </cell>
          <cell r="BG2068" t="str">
            <v>313</v>
          </cell>
        </row>
        <row r="2069">
          <cell r="AA2069">
            <v>3815000</v>
          </cell>
          <cell r="BG2069" t="str">
            <v>313</v>
          </cell>
        </row>
        <row r="2070">
          <cell r="AA2070">
            <v>437404.23</v>
          </cell>
          <cell r="BG2070" t="str">
            <v>308</v>
          </cell>
        </row>
        <row r="2071">
          <cell r="AA2071">
            <v>202174.13</v>
          </cell>
          <cell r="BG2071" t="str">
            <v>313</v>
          </cell>
        </row>
        <row r="2072">
          <cell r="AA2072">
            <v>41250</v>
          </cell>
          <cell r="BG2072" t="str">
            <v>313</v>
          </cell>
        </row>
        <row r="2073">
          <cell r="AA2073">
            <v>56886.239999999998</v>
          </cell>
          <cell r="BG2073" t="str">
            <v>313</v>
          </cell>
        </row>
        <row r="2074">
          <cell r="AA2074">
            <v>201434.38</v>
          </cell>
          <cell r="BG2074" t="str">
            <v>313</v>
          </cell>
        </row>
        <row r="2075">
          <cell r="AA2075">
            <v>6500.38</v>
          </cell>
          <cell r="BG2075" t="str">
            <v>313</v>
          </cell>
        </row>
        <row r="2076">
          <cell r="AA2076">
            <v>6836607.5999999996</v>
          </cell>
          <cell r="BG2076" t="str">
            <v>313</v>
          </cell>
        </row>
        <row r="2077">
          <cell r="AA2077">
            <v>8707849.5999999996</v>
          </cell>
          <cell r="BG2077" t="str">
            <v>313</v>
          </cell>
        </row>
        <row r="2078">
          <cell r="AA2078">
            <v>23092.9</v>
          </cell>
          <cell r="BG2078" t="str">
            <v>313</v>
          </cell>
        </row>
        <row r="2079">
          <cell r="AA2079">
            <v>42568.72</v>
          </cell>
          <cell r="BG2079" t="str">
            <v>313</v>
          </cell>
        </row>
        <row r="2080">
          <cell r="AA2080">
            <v>16179.57</v>
          </cell>
          <cell r="BG2080" t="str">
            <v>313</v>
          </cell>
        </row>
        <row r="2081">
          <cell r="AA2081">
            <v>143976.44</v>
          </cell>
          <cell r="BG2081" t="str">
            <v>313</v>
          </cell>
        </row>
        <row r="2082">
          <cell r="AA2082">
            <v>26529.71</v>
          </cell>
          <cell r="BG2082" t="str">
            <v>313</v>
          </cell>
        </row>
        <row r="2083">
          <cell r="AA2083">
            <v>11490.23</v>
          </cell>
          <cell r="BG2083" t="str">
            <v>313</v>
          </cell>
        </row>
        <row r="2084">
          <cell r="AA2084">
            <v>6667.04</v>
          </cell>
          <cell r="BG2084" t="str">
            <v>313</v>
          </cell>
        </row>
        <row r="2085">
          <cell r="AA2085">
            <v>11423750</v>
          </cell>
          <cell r="BG2085" t="str">
            <v>313</v>
          </cell>
        </row>
        <row r="2086">
          <cell r="AA2086">
            <v>9250000</v>
          </cell>
          <cell r="BG2086" t="str">
            <v>313</v>
          </cell>
        </row>
        <row r="2087">
          <cell r="AA2087">
            <v>19500000</v>
          </cell>
          <cell r="BG2087" t="str">
            <v>313</v>
          </cell>
        </row>
        <row r="2088">
          <cell r="AA2088">
            <v>12812500</v>
          </cell>
          <cell r="BG2088" t="str">
            <v>313</v>
          </cell>
        </row>
        <row r="2089">
          <cell r="AA2089">
            <v>133333.68</v>
          </cell>
          <cell r="BG2089" t="str">
            <v>313</v>
          </cell>
        </row>
        <row r="2090">
          <cell r="AA2090">
            <v>2174.9499999999998</v>
          </cell>
          <cell r="BG2090" t="str">
            <v>313</v>
          </cell>
        </row>
        <row r="2091">
          <cell r="AA2091">
            <v>18000000</v>
          </cell>
          <cell r="BG2091" t="str">
            <v>313</v>
          </cell>
        </row>
        <row r="2092">
          <cell r="AA2092">
            <v>36000000</v>
          </cell>
          <cell r="BG2092" t="str">
            <v>313</v>
          </cell>
        </row>
        <row r="2093">
          <cell r="AA2093">
            <v>141077.47</v>
          </cell>
          <cell r="BG2093" t="str">
            <v>313</v>
          </cell>
        </row>
        <row r="2094">
          <cell r="AA2094">
            <v>30873.14</v>
          </cell>
          <cell r="BG2094" t="str">
            <v>313</v>
          </cell>
        </row>
        <row r="2095">
          <cell r="AA2095">
            <v>45829.37</v>
          </cell>
          <cell r="BG2095" t="str">
            <v>306</v>
          </cell>
        </row>
        <row r="2096">
          <cell r="AA2096">
            <v>2319707.8199999998</v>
          </cell>
          <cell r="BG2096" t="str">
            <v>313</v>
          </cell>
        </row>
        <row r="2097">
          <cell r="AA2097">
            <v>5482453.6600000001</v>
          </cell>
          <cell r="BG2097" t="str">
            <v>313</v>
          </cell>
        </row>
        <row r="2098">
          <cell r="AA2098">
            <v>642314.72</v>
          </cell>
          <cell r="BG2098" t="str">
            <v>313</v>
          </cell>
        </row>
        <row r="2099">
          <cell r="AA2099">
            <v>15000.34</v>
          </cell>
          <cell r="BG2099" t="str">
            <v>313</v>
          </cell>
        </row>
        <row r="2100">
          <cell r="AA2100">
            <v>453256.95</v>
          </cell>
          <cell r="BG2100" t="str">
            <v>313</v>
          </cell>
        </row>
        <row r="2101">
          <cell r="AA2101">
            <v>224095.92</v>
          </cell>
          <cell r="BG2101" t="str">
            <v>313</v>
          </cell>
        </row>
        <row r="2102">
          <cell r="AA2102">
            <v>45000</v>
          </cell>
          <cell r="BG2102" t="str">
            <v>313</v>
          </cell>
        </row>
        <row r="2103">
          <cell r="AA2103">
            <v>29421.42</v>
          </cell>
          <cell r="BG2103" t="str">
            <v>306</v>
          </cell>
        </row>
        <row r="2104">
          <cell r="AA2104">
            <v>14586.67</v>
          </cell>
          <cell r="BG2104" t="str">
            <v>313</v>
          </cell>
        </row>
        <row r="2105">
          <cell r="AA2105">
            <v>12400.23</v>
          </cell>
          <cell r="BG2105" t="str">
            <v>313</v>
          </cell>
        </row>
        <row r="2106">
          <cell r="AA2106">
            <v>41315.65</v>
          </cell>
          <cell r="BG2106" t="str">
            <v>313</v>
          </cell>
        </row>
        <row r="2107">
          <cell r="AA2107">
            <v>643532.5</v>
          </cell>
          <cell r="BG2107" t="str">
            <v>313</v>
          </cell>
        </row>
        <row r="2108">
          <cell r="AA2108">
            <v>25621.599999999999</v>
          </cell>
          <cell r="BG2108" t="str">
            <v>313</v>
          </cell>
        </row>
        <row r="2109">
          <cell r="AA2109">
            <v>8000.08</v>
          </cell>
          <cell r="BG2109" t="str">
            <v>313</v>
          </cell>
        </row>
        <row r="2110">
          <cell r="AA2110">
            <v>6564.63</v>
          </cell>
          <cell r="BG2110" t="str">
            <v>313</v>
          </cell>
        </row>
        <row r="2111">
          <cell r="AA2111">
            <v>38488</v>
          </cell>
          <cell r="BG2111" t="str">
            <v>313</v>
          </cell>
        </row>
        <row r="2112">
          <cell r="AA2112">
            <v>2181669.52</v>
          </cell>
          <cell r="BG2112" t="str">
            <v>313</v>
          </cell>
        </row>
        <row r="2113">
          <cell r="AA2113">
            <v>1890635.92</v>
          </cell>
          <cell r="BG2113" t="str">
            <v>313</v>
          </cell>
        </row>
        <row r="2114">
          <cell r="AA2114">
            <v>636657.67000000004</v>
          </cell>
          <cell r="BG2114" t="str">
            <v>313</v>
          </cell>
        </row>
        <row r="2115">
          <cell r="AA2115">
            <v>1698500</v>
          </cell>
          <cell r="BG2115" t="str">
            <v>313</v>
          </cell>
        </row>
        <row r="2116">
          <cell r="AA2116">
            <v>54225.72</v>
          </cell>
          <cell r="BG2116" t="str">
            <v>313</v>
          </cell>
        </row>
        <row r="2117">
          <cell r="AA2117">
            <v>6270833.3799999999</v>
          </cell>
          <cell r="BG2117" t="str">
            <v>313</v>
          </cell>
        </row>
        <row r="2118">
          <cell r="AA2118">
            <v>36666.800000000003</v>
          </cell>
          <cell r="BG2118" t="str">
            <v>313</v>
          </cell>
        </row>
        <row r="2119">
          <cell r="AA2119">
            <v>259000.13</v>
          </cell>
          <cell r="BG2119" t="str">
            <v>313</v>
          </cell>
        </row>
        <row r="2120">
          <cell r="AA2120">
            <v>68115.22</v>
          </cell>
          <cell r="BG2120" t="str">
            <v>313</v>
          </cell>
        </row>
        <row r="2121">
          <cell r="AA2121">
            <v>9498.85</v>
          </cell>
          <cell r="BG2121" t="str">
            <v>313</v>
          </cell>
        </row>
        <row r="2122">
          <cell r="AA2122">
            <v>248405.63</v>
          </cell>
          <cell r="BG2122" t="str">
            <v>313</v>
          </cell>
        </row>
        <row r="2123">
          <cell r="AA2123">
            <v>173333.49</v>
          </cell>
          <cell r="BG2123" t="str">
            <v>313</v>
          </cell>
        </row>
        <row r="2124">
          <cell r="AA2124">
            <v>28053.11</v>
          </cell>
          <cell r="BG2124" t="str">
            <v>313</v>
          </cell>
        </row>
        <row r="2125">
          <cell r="AA2125">
            <v>211750</v>
          </cell>
          <cell r="BG2125" t="str">
            <v>313</v>
          </cell>
        </row>
        <row r="2126">
          <cell r="AA2126">
            <v>2089.08</v>
          </cell>
          <cell r="BG2126" t="str">
            <v>313</v>
          </cell>
        </row>
        <row r="2127">
          <cell r="AA2127">
            <v>6735.02</v>
          </cell>
          <cell r="BG2127" t="str">
            <v>313</v>
          </cell>
        </row>
        <row r="2128">
          <cell r="AA2128">
            <v>52066.31</v>
          </cell>
          <cell r="BG2128" t="str">
            <v>313</v>
          </cell>
        </row>
        <row r="2129">
          <cell r="AA2129">
            <v>9358221.0600000005</v>
          </cell>
          <cell r="BG2129" t="str">
            <v>313</v>
          </cell>
        </row>
        <row r="2130">
          <cell r="AA2130">
            <v>4062500</v>
          </cell>
          <cell r="BG2130" t="str">
            <v>313</v>
          </cell>
        </row>
        <row r="2131">
          <cell r="AA2131">
            <v>4062500</v>
          </cell>
          <cell r="BG2131" t="str">
            <v>313</v>
          </cell>
        </row>
        <row r="2132">
          <cell r="AA2132">
            <v>1987500</v>
          </cell>
          <cell r="BG2132" t="str">
            <v>313</v>
          </cell>
        </row>
        <row r="2133">
          <cell r="AA2133">
            <v>7862500.0300000003</v>
          </cell>
          <cell r="BG2133" t="str">
            <v>313</v>
          </cell>
        </row>
        <row r="2134">
          <cell r="AA2134">
            <v>1925000</v>
          </cell>
          <cell r="BG2134" t="str">
            <v>313</v>
          </cell>
        </row>
        <row r="2135">
          <cell r="AA2135">
            <v>3000100</v>
          </cell>
          <cell r="BG2135" t="str">
            <v>313</v>
          </cell>
        </row>
        <row r="2136">
          <cell r="AA2136">
            <v>1820000</v>
          </cell>
          <cell r="BG2136" t="str">
            <v>313</v>
          </cell>
        </row>
        <row r="2137">
          <cell r="AA2137">
            <v>2962500</v>
          </cell>
          <cell r="BG2137" t="str">
            <v>313</v>
          </cell>
        </row>
        <row r="2138">
          <cell r="AA2138">
            <v>1625000</v>
          </cell>
          <cell r="BG2138" t="str">
            <v>313</v>
          </cell>
        </row>
        <row r="2139">
          <cell r="AA2139">
            <v>1725000</v>
          </cell>
          <cell r="BG2139" t="str">
            <v>313</v>
          </cell>
        </row>
        <row r="2140">
          <cell r="AA2140">
            <v>64214.64</v>
          </cell>
          <cell r="BG2140" t="str">
            <v>313</v>
          </cell>
        </row>
        <row r="2141">
          <cell r="AA2141">
            <v>19500</v>
          </cell>
          <cell r="BG2141" t="str">
            <v>313</v>
          </cell>
        </row>
        <row r="2142">
          <cell r="AA2142">
            <v>45500</v>
          </cell>
          <cell r="BG2142" t="str">
            <v>313</v>
          </cell>
        </row>
        <row r="2143">
          <cell r="AA2143">
            <v>18525.39</v>
          </cell>
          <cell r="BG2143" t="str">
            <v>313</v>
          </cell>
        </row>
        <row r="2144">
          <cell r="AA2144">
            <v>1500000</v>
          </cell>
          <cell r="BG2144" t="str">
            <v>313</v>
          </cell>
        </row>
        <row r="2145">
          <cell r="AA2145">
            <v>4550000</v>
          </cell>
          <cell r="BG2145" t="str">
            <v>313</v>
          </cell>
        </row>
        <row r="2146">
          <cell r="AA2146">
            <v>8393750</v>
          </cell>
          <cell r="BG2146" t="str">
            <v>313</v>
          </cell>
        </row>
        <row r="2147">
          <cell r="AA2147">
            <v>92574.96</v>
          </cell>
          <cell r="BG2147" t="str">
            <v>313</v>
          </cell>
        </row>
        <row r="2148">
          <cell r="AA2148">
            <v>813211.55</v>
          </cell>
          <cell r="BG2148" t="str">
            <v>313</v>
          </cell>
        </row>
        <row r="2149">
          <cell r="AA2149">
            <v>2956875</v>
          </cell>
          <cell r="BG2149" t="str">
            <v>313</v>
          </cell>
        </row>
        <row r="2150">
          <cell r="AA2150">
            <v>166666.63</v>
          </cell>
          <cell r="BG2150" t="str">
            <v>313</v>
          </cell>
        </row>
        <row r="2151">
          <cell r="AA2151">
            <v>9786.25</v>
          </cell>
          <cell r="BG2151" t="str">
            <v>313</v>
          </cell>
        </row>
        <row r="2152">
          <cell r="AA2152">
            <v>48475.79</v>
          </cell>
          <cell r="BG2152" t="str">
            <v>313</v>
          </cell>
        </row>
        <row r="2153">
          <cell r="AA2153">
            <v>14951.95</v>
          </cell>
          <cell r="BG2153" t="str">
            <v>313</v>
          </cell>
        </row>
        <row r="2154">
          <cell r="AA2154">
            <v>2416666.66</v>
          </cell>
          <cell r="BG2154" t="str">
            <v>313</v>
          </cell>
        </row>
        <row r="2155">
          <cell r="AA2155">
            <v>2450000</v>
          </cell>
          <cell r="BG2155" t="str">
            <v>314</v>
          </cell>
        </row>
        <row r="2156">
          <cell r="AA2156">
            <v>52500</v>
          </cell>
          <cell r="BG2156" t="str">
            <v>313</v>
          </cell>
        </row>
        <row r="2157">
          <cell r="AA2157">
            <v>27721.86</v>
          </cell>
          <cell r="BG2157" t="str">
            <v>313</v>
          </cell>
        </row>
        <row r="2158">
          <cell r="AA2158">
            <v>50951.77</v>
          </cell>
          <cell r="BG2158" t="str">
            <v>313</v>
          </cell>
        </row>
        <row r="2159">
          <cell r="AA2159">
            <v>5175000</v>
          </cell>
          <cell r="BG2159" t="str">
            <v>313</v>
          </cell>
        </row>
        <row r="2160">
          <cell r="AA2160">
            <v>3640000</v>
          </cell>
          <cell r="BG2160" t="str">
            <v>313</v>
          </cell>
        </row>
        <row r="2161">
          <cell r="AA2161">
            <v>5000000</v>
          </cell>
          <cell r="BG2161" t="str">
            <v>313</v>
          </cell>
        </row>
        <row r="2162">
          <cell r="AA2162">
            <v>6875000.0499999998</v>
          </cell>
          <cell r="BG2162" t="str">
            <v>314</v>
          </cell>
        </row>
        <row r="2163">
          <cell r="AA2163">
            <v>8500000</v>
          </cell>
          <cell r="BG2163" t="str">
            <v>314</v>
          </cell>
        </row>
        <row r="2164">
          <cell r="AA2164">
            <v>8370000</v>
          </cell>
          <cell r="BG2164" t="str">
            <v>314</v>
          </cell>
        </row>
        <row r="2165">
          <cell r="AA2165">
            <v>9875000</v>
          </cell>
          <cell r="BG2165" t="str">
            <v>314</v>
          </cell>
        </row>
        <row r="2166">
          <cell r="AA2166">
            <v>10000000</v>
          </cell>
          <cell r="BG2166" t="str">
            <v>313</v>
          </cell>
        </row>
        <row r="2167">
          <cell r="AA2167">
            <v>1866666.68</v>
          </cell>
          <cell r="BG2167" t="str">
            <v>313</v>
          </cell>
        </row>
        <row r="2168">
          <cell r="AA2168">
            <v>3640000</v>
          </cell>
          <cell r="BG2168" t="str">
            <v>313</v>
          </cell>
        </row>
        <row r="2169">
          <cell r="AA2169">
            <v>4750000.01</v>
          </cell>
          <cell r="BG2169" t="str">
            <v>313</v>
          </cell>
        </row>
        <row r="2170">
          <cell r="AA2170">
            <v>5200000.01</v>
          </cell>
          <cell r="BG2170" t="str">
            <v>313</v>
          </cell>
        </row>
        <row r="2171">
          <cell r="AA2171">
            <v>4750000.01</v>
          </cell>
          <cell r="BG2171" t="str">
            <v>313</v>
          </cell>
        </row>
        <row r="2172">
          <cell r="AA2172">
            <v>5003948.7699999996</v>
          </cell>
          <cell r="BG2172" t="str">
            <v>313</v>
          </cell>
        </row>
        <row r="2173">
          <cell r="AA2173">
            <v>1415874.97</v>
          </cell>
          <cell r="BG2173" t="str">
            <v>313</v>
          </cell>
        </row>
        <row r="2174">
          <cell r="AA2174">
            <v>9505206.3100000005</v>
          </cell>
          <cell r="BG2174" t="str">
            <v>313</v>
          </cell>
        </row>
        <row r="2175">
          <cell r="AA2175">
            <v>1633333.37</v>
          </cell>
          <cell r="BG2175" t="str">
            <v>313</v>
          </cell>
        </row>
        <row r="2176">
          <cell r="AA2176">
            <v>1250000</v>
          </cell>
          <cell r="BG2176" t="str">
            <v>313</v>
          </cell>
        </row>
        <row r="2177">
          <cell r="AA2177">
            <v>1967277.34</v>
          </cell>
          <cell r="BG2177" t="str">
            <v>313</v>
          </cell>
        </row>
        <row r="2178">
          <cell r="AA2178">
            <v>6304608.5300000003</v>
          </cell>
          <cell r="BG2178" t="str">
            <v>314</v>
          </cell>
        </row>
        <row r="2179">
          <cell r="AA2179">
            <v>3719818.47</v>
          </cell>
          <cell r="BG2179" t="str">
            <v>313</v>
          </cell>
        </row>
        <row r="2180">
          <cell r="AA2180">
            <v>357142.88</v>
          </cell>
          <cell r="BG2180" t="str">
            <v>314</v>
          </cell>
        </row>
        <row r="2181">
          <cell r="AA2181">
            <v>1700119</v>
          </cell>
          <cell r="BG2181" t="str">
            <v>313</v>
          </cell>
        </row>
        <row r="2182">
          <cell r="AA2182">
            <v>3001209.86</v>
          </cell>
          <cell r="BG2182" t="str">
            <v>313</v>
          </cell>
        </row>
        <row r="2183">
          <cell r="AA2183">
            <v>500133.7</v>
          </cell>
          <cell r="BG2183" t="str">
            <v>313</v>
          </cell>
        </row>
        <row r="2184">
          <cell r="AA2184">
            <v>1000115.07</v>
          </cell>
          <cell r="BG2184" t="str">
            <v>313</v>
          </cell>
        </row>
        <row r="2185">
          <cell r="AA2185">
            <v>4347287.75</v>
          </cell>
          <cell r="BG2185" t="str">
            <v>313</v>
          </cell>
        </row>
        <row r="2186">
          <cell r="AA2186">
            <v>1000000</v>
          </cell>
          <cell r="BG2186" t="str">
            <v>313</v>
          </cell>
        </row>
        <row r="2187">
          <cell r="AA2187">
            <v>2300000</v>
          </cell>
          <cell r="BG2187" t="str">
            <v>313</v>
          </cell>
        </row>
        <row r="2188">
          <cell r="AA2188">
            <v>1500000</v>
          </cell>
          <cell r="BG2188" t="str">
            <v>313</v>
          </cell>
        </row>
        <row r="2189">
          <cell r="AA2189">
            <v>6825000</v>
          </cell>
          <cell r="BG2189" t="str">
            <v>306</v>
          </cell>
        </row>
        <row r="2190">
          <cell r="AA2190">
            <v>2151553.88</v>
          </cell>
          <cell r="BG2190" t="str">
            <v>313</v>
          </cell>
        </row>
        <row r="2191">
          <cell r="AA2191">
            <v>2858389.46</v>
          </cell>
          <cell r="BG2191" t="str">
            <v>313</v>
          </cell>
        </row>
        <row r="2192">
          <cell r="AA2192">
            <v>5000178.08</v>
          </cell>
          <cell r="BG2192" t="str">
            <v>313</v>
          </cell>
        </row>
        <row r="2193">
          <cell r="AA2193">
            <v>5592668.5</v>
          </cell>
          <cell r="BG2193" t="str">
            <v>314</v>
          </cell>
        </row>
        <row r="2194">
          <cell r="AA2194">
            <v>5000000</v>
          </cell>
          <cell r="BG2194" t="str">
            <v>314</v>
          </cell>
        </row>
        <row r="2195">
          <cell r="AA2195">
            <v>47310.84</v>
          </cell>
          <cell r="BG2195" t="str">
            <v>313</v>
          </cell>
        </row>
        <row r="2196">
          <cell r="AA2196">
            <v>5324.95</v>
          </cell>
          <cell r="BG2196" t="str">
            <v>313</v>
          </cell>
        </row>
        <row r="2197">
          <cell r="AA2197">
            <v>28897.119999999999</v>
          </cell>
          <cell r="BG2197" t="str">
            <v>313</v>
          </cell>
        </row>
        <row r="2198">
          <cell r="AA2198">
            <v>27613.29</v>
          </cell>
          <cell r="BG2198" t="str">
            <v>313</v>
          </cell>
        </row>
        <row r="2199">
          <cell r="AA2199">
            <v>229166.84</v>
          </cell>
          <cell r="BG2199" t="str">
            <v>313</v>
          </cell>
        </row>
        <row r="2200">
          <cell r="AA2200">
            <v>3437907.95</v>
          </cell>
          <cell r="BG2200" t="str">
            <v>314</v>
          </cell>
        </row>
        <row r="2201">
          <cell r="AA2201">
            <v>6000894.25</v>
          </cell>
          <cell r="BG2201" t="str">
            <v>313</v>
          </cell>
        </row>
        <row r="2202">
          <cell r="AA2202">
            <v>997475.88</v>
          </cell>
          <cell r="BG2202" t="str">
            <v>301</v>
          </cell>
        </row>
        <row r="2203">
          <cell r="AA2203">
            <v>1692760.43</v>
          </cell>
          <cell r="BG2203" t="str">
            <v>301</v>
          </cell>
        </row>
        <row r="2204">
          <cell r="AA2204">
            <v>1677108.19</v>
          </cell>
          <cell r="BG2204" t="str">
            <v>301</v>
          </cell>
        </row>
        <row r="2205">
          <cell r="AA2205">
            <v>664569.97</v>
          </cell>
          <cell r="BG2205" t="str">
            <v>301</v>
          </cell>
        </row>
        <row r="2206">
          <cell r="AA2206">
            <v>546708.43999999994</v>
          </cell>
          <cell r="BG2206" t="str">
            <v>301</v>
          </cell>
        </row>
        <row r="2207">
          <cell r="AA2207">
            <v>505913.91</v>
          </cell>
          <cell r="BG2207" t="str">
            <v>301</v>
          </cell>
        </row>
        <row r="2208">
          <cell r="AA2208">
            <v>296162.78000000003</v>
          </cell>
          <cell r="BG2208" t="str">
            <v>301</v>
          </cell>
        </row>
        <row r="2209">
          <cell r="AA2209">
            <v>1272924.83</v>
          </cell>
          <cell r="BG2209" t="str">
            <v>301</v>
          </cell>
        </row>
        <row r="2210">
          <cell r="AA2210">
            <v>585928.27</v>
          </cell>
          <cell r="BG2210" t="str">
            <v>301</v>
          </cell>
        </row>
        <row r="2211">
          <cell r="AA2211">
            <v>137103.04999999999</v>
          </cell>
          <cell r="BG2211" t="str">
            <v>301</v>
          </cell>
        </row>
        <row r="2212">
          <cell r="AA2212">
            <v>469366.23</v>
          </cell>
          <cell r="BG2212" t="str">
            <v>301</v>
          </cell>
        </row>
        <row r="2213">
          <cell r="AA2213">
            <v>419641.41</v>
          </cell>
          <cell r="BG2213" t="str">
            <v>301</v>
          </cell>
        </row>
        <row r="2214">
          <cell r="AA2214">
            <v>877271.11</v>
          </cell>
          <cell r="BG2214" t="str">
            <v>301</v>
          </cell>
        </row>
        <row r="2215">
          <cell r="AA2215">
            <v>82601.36</v>
          </cell>
          <cell r="BG2215" t="str">
            <v>301</v>
          </cell>
        </row>
        <row r="2216">
          <cell r="AA2216">
            <v>217504.96</v>
          </cell>
          <cell r="BG2216" t="str">
            <v>301</v>
          </cell>
        </row>
        <row r="2217">
          <cell r="AA2217">
            <v>165881.79</v>
          </cell>
          <cell r="BG2217" t="str">
            <v>301</v>
          </cell>
        </row>
        <row r="2218">
          <cell r="AA2218">
            <v>284682.93</v>
          </cell>
          <cell r="BG2218" t="str">
            <v>301</v>
          </cell>
        </row>
        <row r="2219">
          <cell r="AA2219">
            <v>416640.19</v>
          </cell>
          <cell r="BG2219" t="str">
            <v>301</v>
          </cell>
        </row>
        <row r="2220">
          <cell r="AA2220">
            <v>1991690.02</v>
          </cell>
          <cell r="BG2220" t="str">
            <v>301</v>
          </cell>
        </row>
        <row r="2221">
          <cell r="AA2221">
            <v>717557.23</v>
          </cell>
          <cell r="BG2221" t="str">
            <v>301</v>
          </cell>
        </row>
        <row r="2222">
          <cell r="AA2222">
            <v>288787.19</v>
          </cell>
          <cell r="BG2222" t="str">
            <v>301</v>
          </cell>
        </row>
        <row r="2223">
          <cell r="AA2223">
            <v>39042.78</v>
          </cell>
          <cell r="BG2223" t="str">
            <v>301</v>
          </cell>
        </row>
        <row r="2224">
          <cell r="AA2224">
            <v>2112816.8199999998</v>
          </cell>
          <cell r="BG2224" t="str">
            <v>313</v>
          </cell>
        </row>
        <row r="2225">
          <cell r="AA2225">
            <v>2971459.24</v>
          </cell>
          <cell r="BG2225" t="str">
            <v>313</v>
          </cell>
        </row>
        <row r="2226">
          <cell r="AA2226">
            <v>1668835.96</v>
          </cell>
          <cell r="BG2226" t="str">
            <v>313</v>
          </cell>
        </row>
        <row r="2227">
          <cell r="AA2227">
            <v>3055131.81</v>
          </cell>
          <cell r="BG2227" t="str">
            <v>313</v>
          </cell>
        </row>
        <row r="2228">
          <cell r="AA2228">
            <v>50615.64</v>
          </cell>
          <cell r="BG2228" t="str">
            <v>313</v>
          </cell>
        </row>
        <row r="2229">
          <cell r="AA2229">
            <v>4803541.9800000004</v>
          </cell>
          <cell r="BG2229" t="str">
            <v>313</v>
          </cell>
        </row>
        <row r="2230">
          <cell r="AA2230">
            <v>3797000</v>
          </cell>
          <cell r="BG2230" t="str">
            <v>313</v>
          </cell>
        </row>
        <row r="2231">
          <cell r="AA2231">
            <v>171561.72</v>
          </cell>
          <cell r="BG2231" t="str">
            <v>306</v>
          </cell>
        </row>
        <row r="2232">
          <cell r="AA2232">
            <v>23827.97</v>
          </cell>
          <cell r="BG2232" t="str">
            <v>306</v>
          </cell>
        </row>
        <row r="2233">
          <cell r="AA2233">
            <v>252802.84</v>
          </cell>
          <cell r="BG2233" t="str">
            <v>301</v>
          </cell>
        </row>
        <row r="2234">
          <cell r="AA2234">
            <v>934113.29</v>
          </cell>
          <cell r="BG2234" t="str">
            <v>301</v>
          </cell>
        </row>
        <row r="2235">
          <cell r="AA2235">
            <v>598957.80000000005</v>
          </cell>
          <cell r="BG2235" t="str">
            <v>301</v>
          </cell>
        </row>
        <row r="2236">
          <cell r="AA2236">
            <v>351703.16</v>
          </cell>
          <cell r="BG2236" t="str">
            <v>301</v>
          </cell>
        </row>
        <row r="2237">
          <cell r="AA2237">
            <v>2245286.31</v>
          </cell>
          <cell r="BG2237" t="str">
            <v>301</v>
          </cell>
        </row>
        <row r="2238">
          <cell r="AA2238">
            <v>924892.79</v>
          </cell>
          <cell r="BG2238" t="str">
            <v>301</v>
          </cell>
        </row>
        <row r="2239">
          <cell r="AA2239">
            <v>1849785.58</v>
          </cell>
          <cell r="BG2239" t="str">
            <v>301</v>
          </cell>
        </row>
        <row r="2240">
          <cell r="AA2240">
            <v>7500000</v>
          </cell>
          <cell r="BG2240" t="str">
            <v>306</v>
          </cell>
        </row>
        <row r="2241">
          <cell r="AA2241">
            <v>10000000</v>
          </cell>
          <cell r="BG2241" t="str">
            <v>306</v>
          </cell>
        </row>
        <row r="2242">
          <cell r="AA2242">
            <v>1404608</v>
          </cell>
          <cell r="BG2242" t="str">
            <v>313</v>
          </cell>
        </row>
        <row r="2243">
          <cell r="AA2243">
            <v>7999999.96</v>
          </cell>
          <cell r="BG2243" t="str">
            <v>313</v>
          </cell>
        </row>
        <row r="2244">
          <cell r="AA2244">
            <v>1999664.7</v>
          </cell>
          <cell r="BG2244" t="str">
            <v>313</v>
          </cell>
        </row>
        <row r="2245">
          <cell r="AA2245">
            <v>3315852</v>
          </cell>
          <cell r="BG2245" t="str">
            <v>313</v>
          </cell>
        </row>
        <row r="2246">
          <cell r="AA2246">
            <v>3410000</v>
          </cell>
          <cell r="BG2246" t="str">
            <v>313</v>
          </cell>
        </row>
        <row r="2247">
          <cell r="AA2247">
            <v>182900</v>
          </cell>
          <cell r="BG2247" t="str">
            <v>313</v>
          </cell>
        </row>
        <row r="2248">
          <cell r="AA2248">
            <v>52083.45</v>
          </cell>
          <cell r="BG2248" t="str">
            <v>313</v>
          </cell>
        </row>
        <row r="2249">
          <cell r="AA2249">
            <v>350000</v>
          </cell>
          <cell r="BG2249" t="str">
            <v>313</v>
          </cell>
        </row>
        <row r="2250">
          <cell r="AA2250">
            <v>244618.75</v>
          </cell>
          <cell r="BG2250" t="str">
            <v>313</v>
          </cell>
        </row>
        <row r="2251">
          <cell r="AA2251">
            <v>300827.59999999998</v>
          </cell>
          <cell r="BG2251" t="str">
            <v>313</v>
          </cell>
        </row>
        <row r="2252">
          <cell r="AA2252">
            <v>561428.42000000004</v>
          </cell>
          <cell r="BG2252" t="str">
            <v>313</v>
          </cell>
        </row>
        <row r="2253">
          <cell r="AA2253">
            <v>43784.07</v>
          </cell>
          <cell r="BG2253" t="str">
            <v>313</v>
          </cell>
        </row>
        <row r="2254">
          <cell r="AA2254">
            <v>457112.63</v>
          </cell>
          <cell r="BG2254" t="str">
            <v>313</v>
          </cell>
        </row>
        <row r="2255">
          <cell r="AA2255">
            <v>520128.65</v>
          </cell>
          <cell r="BG2255" t="str">
            <v>313</v>
          </cell>
        </row>
        <row r="2256">
          <cell r="AA2256">
            <v>186666.76</v>
          </cell>
          <cell r="BG2256" t="str">
            <v>313</v>
          </cell>
        </row>
        <row r="2257">
          <cell r="AA2257">
            <v>27851.759999999998</v>
          </cell>
          <cell r="BG2257" t="str">
            <v>313</v>
          </cell>
        </row>
        <row r="2258">
          <cell r="AA2258">
            <v>29700.66</v>
          </cell>
          <cell r="BG2258" t="str">
            <v>313</v>
          </cell>
        </row>
        <row r="2259">
          <cell r="AA2259">
            <v>250244.15</v>
          </cell>
          <cell r="BG2259" t="str">
            <v>313</v>
          </cell>
        </row>
        <row r="2260">
          <cell r="AA2260">
            <v>168750</v>
          </cell>
          <cell r="BG2260" t="str">
            <v>306</v>
          </cell>
        </row>
        <row r="2261">
          <cell r="AA2261">
            <v>18437.72</v>
          </cell>
          <cell r="BG2261" t="str">
            <v>313</v>
          </cell>
        </row>
        <row r="2262">
          <cell r="AA2262">
            <v>17143.8</v>
          </cell>
          <cell r="BG2262" t="str">
            <v>313</v>
          </cell>
        </row>
        <row r="2263">
          <cell r="AA2263">
            <v>79003.88</v>
          </cell>
          <cell r="BG2263" t="str">
            <v>313</v>
          </cell>
        </row>
        <row r="2264">
          <cell r="AA2264">
            <v>147626.76</v>
          </cell>
          <cell r="BG2264" t="str">
            <v>313</v>
          </cell>
        </row>
        <row r="2265">
          <cell r="AA2265">
            <v>11428.64</v>
          </cell>
          <cell r="BG2265" t="str">
            <v>313</v>
          </cell>
        </row>
        <row r="2266">
          <cell r="AA2266">
            <v>33333.449999999997</v>
          </cell>
          <cell r="BG2266" t="str">
            <v>313</v>
          </cell>
        </row>
        <row r="2267">
          <cell r="AA2267">
            <v>11457.87</v>
          </cell>
          <cell r="BG2267" t="str">
            <v>313</v>
          </cell>
        </row>
        <row r="2268">
          <cell r="AA2268">
            <v>47517.17</v>
          </cell>
          <cell r="BG2268" t="str">
            <v>313</v>
          </cell>
        </row>
        <row r="2269">
          <cell r="AA2269">
            <v>494317.56</v>
          </cell>
          <cell r="BG2269" t="str">
            <v>313</v>
          </cell>
        </row>
        <row r="2270">
          <cell r="AA2270">
            <v>173397.86</v>
          </cell>
          <cell r="BG2270" t="str">
            <v>313</v>
          </cell>
        </row>
        <row r="2271">
          <cell r="AA2271">
            <v>230732.88</v>
          </cell>
          <cell r="BG2271" t="str">
            <v>313</v>
          </cell>
        </row>
        <row r="2272">
          <cell r="AA2272">
            <v>221753.08</v>
          </cell>
          <cell r="BG2272" t="str">
            <v>313</v>
          </cell>
        </row>
        <row r="2273">
          <cell r="AA2273">
            <v>25492.639999999999</v>
          </cell>
          <cell r="BG2273" t="str">
            <v>313</v>
          </cell>
        </row>
        <row r="2274">
          <cell r="AA2274">
            <v>3367.48</v>
          </cell>
          <cell r="BG2274" t="str">
            <v>313</v>
          </cell>
        </row>
        <row r="2275">
          <cell r="AA2275">
            <v>31187.8</v>
          </cell>
          <cell r="BG2275" t="str">
            <v>313</v>
          </cell>
        </row>
        <row r="2276">
          <cell r="AA2276">
            <v>7798.52</v>
          </cell>
          <cell r="BG2276" t="str">
            <v>313</v>
          </cell>
        </row>
        <row r="2277">
          <cell r="AA2277">
            <v>8705.81</v>
          </cell>
          <cell r="BG2277" t="str">
            <v>308</v>
          </cell>
        </row>
        <row r="2278">
          <cell r="AA2278">
            <v>446428.66</v>
          </cell>
          <cell r="BG2278" t="str">
            <v>313</v>
          </cell>
        </row>
        <row r="2279">
          <cell r="AA2279">
            <v>331339.26</v>
          </cell>
          <cell r="BG2279" t="str">
            <v>313</v>
          </cell>
        </row>
        <row r="2280">
          <cell r="AA2280">
            <v>7482.61</v>
          </cell>
          <cell r="BG2280" t="str">
            <v>313</v>
          </cell>
        </row>
        <row r="2281">
          <cell r="AA2281">
            <v>29678.83</v>
          </cell>
          <cell r="BG2281" t="str">
            <v>313</v>
          </cell>
        </row>
        <row r="2282">
          <cell r="AA2282">
            <v>530866.46</v>
          </cell>
          <cell r="BG2282" t="str">
            <v>313</v>
          </cell>
        </row>
        <row r="2283">
          <cell r="AA2283">
            <v>18750</v>
          </cell>
          <cell r="BG2283" t="str">
            <v>313</v>
          </cell>
        </row>
        <row r="2284">
          <cell r="AA2284">
            <v>38218.6</v>
          </cell>
          <cell r="BG2284" t="str">
            <v>313</v>
          </cell>
        </row>
        <row r="2285">
          <cell r="AA2285">
            <v>338333.54</v>
          </cell>
          <cell r="BG2285" t="str">
            <v>313</v>
          </cell>
        </row>
        <row r="2286">
          <cell r="AA2286">
            <v>1362750</v>
          </cell>
          <cell r="BG2286" t="str">
            <v>313</v>
          </cell>
        </row>
        <row r="2287">
          <cell r="AA2287">
            <v>30646.28</v>
          </cell>
          <cell r="BG2287" t="str">
            <v>313</v>
          </cell>
        </row>
        <row r="2288">
          <cell r="AA2288">
            <v>67406.720000000001</v>
          </cell>
          <cell r="BG2288" t="str">
            <v>313</v>
          </cell>
        </row>
        <row r="2289">
          <cell r="AA2289">
            <v>49620.800000000003</v>
          </cell>
          <cell r="BG2289" t="str">
            <v>313</v>
          </cell>
        </row>
        <row r="2290">
          <cell r="AA2290">
            <v>5948.11</v>
          </cell>
          <cell r="BG2290" t="str">
            <v>313</v>
          </cell>
        </row>
        <row r="2291">
          <cell r="AA2291">
            <v>31396.18</v>
          </cell>
          <cell r="BG2291" t="str">
            <v>313</v>
          </cell>
        </row>
        <row r="2292">
          <cell r="AA2292">
            <v>24233.15</v>
          </cell>
          <cell r="BG2292" t="str">
            <v>313</v>
          </cell>
        </row>
        <row r="2293">
          <cell r="AA2293">
            <v>7195.9</v>
          </cell>
          <cell r="BG2293" t="str">
            <v>313</v>
          </cell>
        </row>
        <row r="2294">
          <cell r="AA2294">
            <v>208293.87</v>
          </cell>
          <cell r="BG2294" t="str">
            <v>313</v>
          </cell>
        </row>
        <row r="2295">
          <cell r="AA2295">
            <v>80216.91</v>
          </cell>
          <cell r="BG2295" t="str">
            <v>313</v>
          </cell>
        </row>
        <row r="2296">
          <cell r="AA2296">
            <v>372884.59</v>
          </cell>
          <cell r="BG2296" t="str">
            <v>313</v>
          </cell>
        </row>
        <row r="2297">
          <cell r="AA2297">
            <v>18080.759999999998</v>
          </cell>
          <cell r="BG2297" t="str">
            <v>313</v>
          </cell>
        </row>
        <row r="2298">
          <cell r="AA2298">
            <v>183893.43</v>
          </cell>
          <cell r="BG2298" t="str">
            <v>313</v>
          </cell>
        </row>
        <row r="2299">
          <cell r="AA2299">
            <v>40000.06</v>
          </cell>
          <cell r="BG2299" t="str">
            <v>313</v>
          </cell>
        </row>
        <row r="2300">
          <cell r="AA2300">
            <v>3182.84</v>
          </cell>
          <cell r="BG2300" t="str">
            <v>313</v>
          </cell>
        </row>
        <row r="2301">
          <cell r="AA2301">
            <v>161256.49</v>
          </cell>
          <cell r="BG2301" t="str">
            <v>313</v>
          </cell>
        </row>
        <row r="2302">
          <cell r="AA2302">
            <v>567063.64</v>
          </cell>
          <cell r="BG2302" t="str">
            <v>313</v>
          </cell>
        </row>
        <row r="2303">
          <cell r="AA2303">
            <v>294533.82</v>
          </cell>
          <cell r="BG2303" t="str">
            <v>313</v>
          </cell>
        </row>
        <row r="2304">
          <cell r="AA2304">
            <v>196727.07</v>
          </cell>
          <cell r="BG2304" t="str">
            <v>313</v>
          </cell>
        </row>
        <row r="2305">
          <cell r="AA2305">
            <v>224588.15</v>
          </cell>
          <cell r="BG2305" t="str">
            <v>313</v>
          </cell>
        </row>
        <row r="2306">
          <cell r="AA2306">
            <v>208783.38</v>
          </cell>
          <cell r="BG2306" t="str">
            <v>313</v>
          </cell>
        </row>
        <row r="2307">
          <cell r="AA2307">
            <v>56250</v>
          </cell>
          <cell r="BG2307" t="str">
            <v>313</v>
          </cell>
        </row>
        <row r="2308">
          <cell r="AA2308">
            <v>70927.8</v>
          </cell>
          <cell r="BG2308" t="str">
            <v>313</v>
          </cell>
        </row>
        <row r="2309">
          <cell r="AA2309">
            <v>209959.91</v>
          </cell>
          <cell r="BG2309" t="str">
            <v>313</v>
          </cell>
        </row>
        <row r="2310">
          <cell r="AA2310">
            <v>205118.32</v>
          </cell>
          <cell r="BG2310" t="str">
            <v>313</v>
          </cell>
        </row>
        <row r="2311">
          <cell r="AA2311">
            <v>60047.87</v>
          </cell>
          <cell r="BG2311" t="str">
            <v>313</v>
          </cell>
        </row>
        <row r="2312">
          <cell r="AA2312">
            <v>44467.040000000001</v>
          </cell>
          <cell r="BG2312" t="str">
            <v>313</v>
          </cell>
        </row>
        <row r="2313">
          <cell r="AA2313">
            <v>235027.14</v>
          </cell>
          <cell r="BG2313" t="str">
            <v>313</v>
          </cell>
        </row>
        <row r="2314">
          <cell r="AA2314">
            <v>1700000</v>
          </cell>
          <cell r="BG2314" t="str">
            <v>313</v>
          </cell>
        </row>
        <row r="2315">
          <cell r="AA2315">
            <v>55950.84</v>
          </cell>
          <cell r="BG2315" t="str">
            <v>313</v>
          </cell>
        </row>
        <row r="2316">
          <cell r="AA2316">
            <v>163167.44</v>
          </cell>
          <cell r="BG2316" t="str">
            <v>313</v>
          </cell>
        </row>
        <row r="2317">
          <cell r="AA2317">
            <v>337472</v>
          </cell>
          <cell r="BG2317" t="str">
            <v>313</v>
          </cell>
        </row>
        <row r="2318">
          <cell r="AA2318">
            <v>70000</v>
          </cell>
          <cell r="BG2318" t="str">
            <v>313</v>
          </cell>
        </row>
        <row r="2319">
          <cell r="AA2319">
            <v>271904</v>
          </cell>
          <cell r="BG2319" t="str">
            <v>313</v>
          </cell>
        </row>
        <row r="2320">
          <cell r="AA2320">
            <v>240113.44</v>
          </cell>
          <cell r="BG2320" t="str">
            <v>313</v>
          </cell>
        </row>
        <row r="2321">
          <cell r="AA2321">
            <v>22200.560000000001</v>
          </cell>
          <cell r="BG2321" t="str">
            <v>313</v>
          </cell>
        </row>
        <row r="2322">
          <cell r="AA2322">
            <v>30597</v>
          </cell>
          <cell r="BG2322" t="str">
            <v>313</v>
          </cell>
        </row>
        <row r="2323">
          <cell r="AA2323">
            <v>40312.5</v>
          </cell>
          <cell r="BG2323" t="str">
            <v>313</v>
          </cell>
        </row>
        <row r="2324">
          <cell r="AA2324">
            <v>326995.59000000003</v>
          </cell>
          <cell r="BG2324" t="str">
            <v>313</v>
          </cell>
        </row>
        <row r="2325">
          <cell r="AA2325">
            <v>269632.13</v>
          </cell>
          <cell r="BG2325" t="str">
            <v>313</v>
          </cell>
        </row>
        <row r="2326">
          <cell r="AA2326">
            <v>244964.05</v>
          </cell>
          <cell r="BG2326" t="str">
            <v>313</v>
          </cell>
        </row>
        <row r="2327">
          <cell r="AA2327">
            <v>364531.22</v>
          </cell>
          <cell r="BG2327" t="str">
            <v>313</v>
          </cell>
        </row>
        <row r="2328">
          <cell r="AA2328">
            <v>277707.46999999997</v>
          </cell>
          <cell r="BG2328" t="str">
            <v>313</v>
          </cell>
        </row>
        <row r="2329">
          <cell r="AA2329">
            <v>26000.12</v>
          </cell>
          <cell r="BG2329" t="str">
            <v>313</v>
          </cell>
        </row>
        <row r="2330">
          <cell r="AA2330">
            <v>11818.7</v>
          </cell>
          <cell r="BG2330" t="str">
            <v>313</v>
          </cell>
        </row>
        <row r="2331">
          <cell r="AA2331">
            <v>22824.77</v>
          </cell>
          <cell r="BG2331" t="str">
            <v>308</v>
          </cell>
        </row>
        <row r="2332">
          <cell r="AA2332">
            <v>56003.76</v>
          </cell>
          <cell r="BG2332" t="str">
            <v>313</v>
          </cell>
        </row>
        <row r="2333">
          <cell r="AA2333">
            <v>700002.23</v>
          </cell>
          <cell r="BG2333" t="str">
            <v>313</v>
          </cell>
        </row>
        <row r="2334">
          <cell r="AA2334">
            <v>196277.22</v>
          </cell>
          <cell r="BG2334" t="str">
            <v>313</v>
          </cell>
        </row>
        <row r="2335">
          <cell r="AA2335">
            <v>3640.67</v>
          </cell>
          <cell r="BG2335" t="str">
            <v>313</v>
          </cell>
        </row>
        <row r="2336">
          <cell r="AA2336">
            <v>37741.89</v>
          </cell>
          <cell r="BG2336" t="str">
            <v>313</v>
          </cell>
        </row>
        <row r="2337">
          <cell r="AA2337">
            <v>14675.35</v>
          </cell>
          <cell r="BG2337" t="str">
            <v>313</v>
          </cell>
        </row>
        <row r="2338">
          <cell r="AA2338">
            <v>21189.73</v>
          </cell>
          <cell r="BG2338" t="str">
            <v>313</v>
          </cell>
        </row>
        <row r="2339">
          <cell r="AA2339">
            <v>19676.3</v>
          </cell>
          <cell r="BG2339" t="str">
            <v>313</v>
          </cell>
        </row>
        <row r="2340">
          <cell r="AA2340">
            <v>68897.070000000007</v>
          </cell>
          <cell r="BG2340" t="str">
            <v>313</v>
          </cell>
        </row>
        <row r="2341">
          <cell r="AA2341">
            <v>60000</v>
          </cell>
          <cell r="BG2341" t="str">
            <v>313</v>
          </cell>
        </row>
        <row r="2342">
          <cell r="AA2342">
            <v>124256.46</v>
          </cell>
          <cell r="BG2342" t="str">
            <v>313</v>
          </cell>
        </row>
        <row r="2343">
          <cell r="AA2343">
            <v>44423.05</v>
          </cell>
          <cell r="BG2343" t="str">
            <v>313</v>
          </cell>
        </row>
        <row r="2344">
          <cell r="AA2344">
            <v>70878.33</v>
          </cell>
          <cell r="BG2344" t="str">
            <v>313</v>
          </cell>
        </row>
        <row r="2345">
          <cell r="AA2345">
            <v>55058.2</v>
          </cell>
          <cell r="BG2345" t="str">
            <v>313</v>
          </cell>
        </row>
        <row r="2346">
          <cell r="AA2346">
            <v>26224.79</v>
          </cell>
          <cell r="BG2346" t="str">
            <v>313</v>
          </cell>
        </row>
        <row r="2347">
          <cell r="AA2347">
            <v>19771.98</v>
          </cell>
          <cell r="BG2347" t="str">
            <v>313</v>
          </cell>
        </row>
        <row r="2348">
          <cell r="AA2348">
            <v>15280.95</v>
          </cell>
          <cell r="BG2348" t="str">
            <v>313</v>
          </cell>
        </row>
        <row r="2349">
          <cell r="AA2349">
            <v>96748.14</v>
          </cell>
          <cell r="BG2349" t="str">
            <v>313</v>
          </cell>
        </row>
        <row r="2350">
          <cell r="AA2350">
            <v>8960.7000000000007</v>
          </cell>
          <cell r="BG2350" t="str">
            <v>313</v>
          </cell>
        </row>
        <row r="2351">
          <cell r="AA2351">
            <v>15652.3</v>
          </cell>
          <cell r="BG2351" t="str">
            <v>313</v>
          </cell>
        </row>
        <row r="2352">
          <cell r="AA2352">
            <v>23333.439999999999</v>
          </cell>
          <cell r="BG2352" t="str">
            <v>313</v>
          </cell>
        </row>
        <row r="2353">
          <cell r="AA2353">
            <v>47000</v>
          </cell>
          <cell r="BG2353" t="str">
            <v>313</v>
          </cell>
        </row>
        <row r="2354">
          <cell r="AA2354">
            <v>13474.83</v>
          </cell>
          <cell r="BG2354" t="str">
            <v>313</v>
          </cell>
        </row>
        <row r="2355">
          <cell r="AA2355">
            <v>287970.69</v>
          </cell>
          <cell r="BG2355" t="str">
            <v>313</v>
          </cell>
        </row>
        <row r="2356">
          <cell r="AA2356">
            <v>153994.42000000001</v>
          </cell>
          <cell r="BG2356" t="str">
            <v>313</v>
          </cell>
        </row>
        <row r="2357">
          <cell r="AA2357">
            <v>380303.41</v>
          </cell>
          <cell r="BG2357" t="str">
            <v>313</v>
          </cell>
        </row>
        <row r="2358">
          <cell r="AA2358">
            <v>23467.47</v>
          </cell>
          <cell r="BG2358" t="str">
            <v>313</v>
          </cell>
        </row>
        <row r="2359">
          <cell r="AA2359">
            <v>638256.93000000005</v>
          </cell>
          <cell r="BG2359" t="str">
            <v>313</v>
          </cell>
        </row>
        <row r="2360">
          <cell r="AA2360">
            <v>5677.39</v>
          </cell>
          <cell r="BG2360" t="str">
            <v>306</v>
          </cell>
        </row>
        <row r="2361">
          <cell r="AA2361">
            <v>160103.29999999999</v>
          </cell>
          <cell r="BG2361" t="str">
            <v>313</v>
          </cell>
        </row>
        <row r="2362">
          <cell r="AA2362">
            <v>20000</v>
          </cell>
          <cell r="BG2362" t="str">
            <v>313</v>
          </cell>
        </row>
        <row r="2363">
          <cell r="AA2363">
            <v>85559.57</v>
          </cell>
          <cell r="BG2363" t="str">
            <v>313</v>
          </cell>
        </row>
        <row r="2364">
          <cell r="AA2364">
            <v>57354.82</v>
          </cell>
          <cell r="BG2364" t="str">
            <v>313</v>
          </cell>
        </row>
        <row r="2365">
          <cell r="AA2365">
            <v>307572.05</v>
          </cell>
          <cell r="BG2365" t="str">
            <v>313</v>
          </cell>
        </row>
        <row r="2366">
          <cell r="AA2366">
            <v>361070.16</v>
          </cell>
          <cell r="BG2366" t="str">
            <v>313</v>
          </cell>
        </row>
        <row r="2367">
          <cell r="AA2367">
            <v>180000.22</v>
          </cell>
          <cell r="BG2367" t="str">
            <v>313</v>
          </cell>
        </row>
        <row r="2368">
          <cell r="AA2368">
            <v>386530.54</v>
          </cell>
          <cell r="BG2368" t="str">
            <v>313</v>
          </cell>
        </row>
        <row r="2369">
          <cell r="AA2369">
            <v>869111.33</v>
          </cell>
          <cell r="BG2369" t="str">
            <v>313</v>
          </cell>
        </row>
        <row r="2370">
          <cell r="AA2370">
            <v>607724.36</v>
          </cell>
          <cell r="BG2370" t="str">
            <v>313</v>
          </cell>
        </row>
        <row r="2371">
          <cell r="AA2371">
            <v>487260.42</v>
          </cell>
          <cell r="BG2371" t="str">
            <v>313</v>
          </cell>
        </row>
        <row r="2372">
          <cell r="AA2372">
            <v>580275.6</v>
          </cell>
          <cell r="BG2372" t="str">
            <v>313</v>
          </cell>
        </row>
        <row r="2373">
          <cell r="AA2373">
            <v>975000</v>
          </cell>
          <cell r="BG2373" t="str">
            <v>313</v>
          </cell>
        </row>
        <row r="2374">
          <cell r="AA2374">
            <v>201582.12</v>
          </cell>
          <cell r="BG2374" t="str">
            <v>313</v>
          </cell>
        </row>
        <row r="2375">
          <cell r="AA2375">
            <v>1195012.8</v>
          </cell>
          <cell r="BG2375" t="str">
            <v>313</v>
          </cell>
        </row>
        <row r="2376">
          <cell r="AA2376">
            <v>1222958.06</v>
          </cell>
          <cell r="BG2376" t="str">
            <v>313</v>
          </cell>
        </row>
        <row r="2377">
          <cell r="AA2377">
            <v>176956.96</v>
          </cell>
          <cell r="BG2377" t="str">
            <v>313</v>
          </cell>
        </row>
        <row r="2378">
          <cell r="AA2378">
            <v>201109.68</v>
          </cell>
          <cell r="BG2378" t="str">
            <v>313</v>
          </cell>
        </row>
        <row r="2379">
          <cell r="AA2379">
            <v>172543</v>
          </cell>
          <cell r="BG2379" t="str">
            <v>313</v>
          </cell>
        </row>
        <row r="2380">
          <cell r="AA2380">
            <v>247574.13</v>
          </cell>
          <cell r="BG2380" t="str">
            <v>313</v>
          </cell>
        </row>
        <row r="2381">
          <cell r="AA2381">
            <v>190541.73</v>
          </cell>
          <cell r="BG2381" t="str">
            <v>313</v>
          </cell>
        </row>
        <row r="2382">
          <cell r="AA2382">
            <v>374131.20000000001</v>
          </cell>
          <cell r="BG2382" t="str">
            <v>313</v>
          </cell>
        </row>
        <row r="2383">
          <cell r="AA2383">
            <v>153307.91</v>
          </cell>
          <cell r="BG2383" t="str">
            <v>313</v>
          </cell>
        </row>
        <row r="2384">
          <cell r="AA2384">
            <v>246828.74</v>
          </cell>
          <cell r="BG2384" t="str">
            <v>313</v>
          </cell>
        </row>
        <row r="2385">
          <cell r="AA2385">
            <v>378907.74</v>
          </cell>
          <cell r="BG2385" t="str">
            <v>313</v>
          </cell>
        </row>
        <row r="2386">
          <cell r="AA2386">
            <v>918767.37</v>
          </cell>
          <cell r="BG2386" t="str">
            <v>313</v>
          </cell>
        </row>
        <row r="2387">
          <cell r="AA2387">
            <v>400000.1</v>
          </cell>
          <cell r="BG2387" t="str">
            <v>313</v>
          </cell>
        </row>
        <row r="2388">
          <cell r="AA2388">
            <v>233333.36</v>
          </cell>
          <cell r="BG2388" t="str">
            <v>313</v>
          </cell>
        </row>
        <row r="2389">
          <cell r="AA2389">
            <v>592964.31000000006</v>
          </cell>
          <cell r="BG2389" t="str">
            <v>313</v>
          </cell>
        </row>
        <row r="2390">
          <cell r="AA2390">
            <v>625610.37</v>
          </cell>
          <cell r="BG2390" t="str">
            <v>313</v>
          </cell>
        </row>
        <row r="2391">
          <cell r="AA2391">
            <v>450000</v>
          </cell>
          <cell r="BG2391" t="str">
            <v>313</v>
          </cell>
        </row>
        <row r="2392">
          <cell r="AA2392">
            <v>500000</v>
          </cell>
          <cell r="BG2392" t="str">
            <v>313</v>
          </cell>
        </row>
        <row r="2393">
          <cell r="AA2393">
            <v>374034.62</v>
          </cell>
          <cell r="BG2393" t="str">
            <v>313</v>
          </cell>
        </row>
        <row r="2394">
          <cell r="AA2394">
            <v>72137.33</v>
          </cell>
          <cell r="BG2394" t="str">
            <v>308</v>
          </cell>
        </row>
        <row r="2395">
          <cell r="AA2395">
            <v>1310331.04</v>
          </cell>
          <cell r="BG2395" t="str">
            <v>313</v>
          </cell>
        </row>
        <row r="2396">
          <cell r="AA2396">
            <v>469435.32</v>
          </cell>
          <cell r="BG2396" t="str">
            <v>313</v>
          </cell>
        </row>
        <row r="2397">
          <cell r="AA2397">
            <v>818916.83</v>
          </cell>
          <cell r="BG2397" t="str">
            <v>313</v>
          </cell>
        </row>
        <row r="2398">
          <cell r="AA2398">
            <v>26444.720000000001</v>
          </cell>
          <cell r="BG2398" t="str">
            <v>313</v>
          </cell>
        </row>
        <row r="2399">
          <cell r="AA2399">
            <v>377792.65</v>
          </cell>
          <cell r="BG2399" t="str">
            <v>313</v>
          </cell>
        </row>
        <row r="2400">
          <cell r="AA2400">
            <v>428889.57</v>
          </cell>
          <cell r="BG2400" t="str">
            <v>313</v>
          </cell>
        </row>
        <row r="2401">
          <cell r="AA2401">
            <v>419049.54</v>
          </cell>
          <cell r="BG2401" t="str">
            <v>301</v>
          </cell>
        </row>
        <row r="2402">
          <cell r="AA2402">
            <v>1003244.37</v>
          </cell>
          <cell r="BG2402" t="str">
            <v>301</v>
          </cell>
        </row>
        <row r="2403">
          <cell r="AA2403">
            <v>727822.75</v>
          </cell>
          <cell r="BG2403" t="str">
            <v>301</v>
          </cell>
        </row>
        <row r="2404">
          <cell r="AA2404">
            <v>432398.92</v>
          </cell>
          <cell r="BG2404" t="str">
            <v>301</v>
          </cell>
        </row>
        <row r="2405">
          <cell r="AA2405">
            <v>153738.57</v>
          </cell>
          <cell r="BG2405" t="str">
            <v>308</v>
          </cell>
        </row>
        <row r="2406">
          <cell r="AA2406">
            <v>821428.6</v>
          </cell>
          <cell r="BG2406" t="str">
            <v>313</v>
          </cell>
        </row>
        <row r="2407">
          <cell r="AA2407">
            <v>404008.46</v>
          </cell>
          <cell r="BG2407" t="str">
            <v>313</v>
          </cell>
        </row>
        <row r="2408">
          <cell r="AA2408">
            <v>190723.75</v>
          </cell>
          <cell r="BG2408" t="str">
            <v>313</v>
          </cell>
        </row>
        <row r="2409">
          <cell r="AA2409">
            <v>390000</v>
          </cell>
          <cell r="BG2409" t="str">
            <v>313</v>
          </cell>
        </row>
        <row r="2410">
          <cell r="AA2410">
            <v>262415.26</v>
          </cell>
          <cell r="BG2410" t="str">
            <v>313</v>
          </cell>
        </row>
        <row r="2411">
          <cell r="AA2411">
            <v>230000</v>
          </cell>
          <cell r="BG2411" t="str">
            <v>313</v>
          </cell>
        </row>
        <row r="2412">
          <cell r="AA2412">
            <v>250000</v>
          </cell>
          <cell r="BG2412" t="str">
            <v>313</v>
          </cell>
        </row>
        <row r="2413">
          <cell r="AA2413">
            <v>408516.34</v>
          </cell>
          <cell r="BG2413" t="str">
            <v>313</v>
          </cell>
        </row>
        <row r="2414">
          <cell r="AA2414">
            <v>14086.79</v>
          </cell>
          <cell r="BG2414" t="str">
            <v>313</v>
          </cell>
        </row>
        <row r="2415">
          <cell r="AA2415">
            <v>67523.320000000007</v>
          </cell>
          <cell r="BG2415" t="str">
            <v>313</v>
          </cell>
        </row>
        <row r="2416">
          <cell r="AA2416">
            <v>292345.87</v>
          </cell>
          <cell r="BG2416" t="str">
            <v>313</v>
          </cell>
        </row>
        <row r="2417">
          <cell r="AA2417">
            <v>36096.51</v>
          </cell>
          <cell r="BG2417" t="str">
            <v>313</v>
          </cell>
        </row>
        <row r="2418">
          <cell r="AA2418">
            <v>160179.60999999999</v>
          </cell>
          <cell r="BG2418" t="str">
            <v>313</v>
          </cell>
        </row>
        <row r="2419">
          <cell r="AA2419">
            <v>138246.67000000001</v>
          </cell>
          <cell r="BG2419" t="str">
            <v>313</v>
          </cell>
        </row>
        <row r="2420">
          <cell r="AA2420">
            <v>201147.81</v>
          </cell>
          <cell r="BG2420" t="str">
            <v>313</v>
          </cell>
        </row>
        <row r="2421">
          <cell r="AA2421">
            <v>604588.05000000005</v>
          </cell>
          <cell r="BG2421" t="str">
            <v>313</v>
          </cell>
        </row>
        <row r="2422">
          <cell r="AA2422">
            <v>1482691.31</v>
          </cell>
          <cell r="BG2422" t="str">
            <v>313</v>
          </cell>
        </row>
        <row r="2423">
          <cell r="AA2423">
            <v>244967.47</v>
          </cell>
          <cell r="BG2423" t="str">
            <v>313</v>
          </cell>
        </row>
        <row r="2424">
          <cell r="AA2424">
            <v>182268.36</v>
          </cell>
          <cell r="BG2424" t="str">
            <v>313</v>
          </cell>
        </row>
        <row r="2425">
          <cell r="AA2425">
            <v>29393.48</v>
          </cell>
          <cell r="BG2425" t="str">
            <v>313</v>
          </cell>
        </row>
        <row r="2426">
          <cell r="AA2426">
            <v>152202.01999999999</v>
          </cell>
          <cell r="BG2426" t="str">
            <v>313</v>
          </cell>
        </row>
        <row r="2427">
          <cell r="AA2427">
            <v>188060.55</v>
          </cell>
          <cell r="BG2427" t="str">
            <v>313</v>
          </cell>
        </row>
        <row r="2428">
          <cell r="AA2428">
            <v>68765.22</v>
          </cell>
          <cell r="BG2428" t="str">
            <v>313</v>
          </cell>
        </row>
        <row r="2429">
          <cell r="AA2429">
            <v>190531.66</v>
          </cell>
          <cell r="BG2429" t="str">
            <v>313</v>
          </cell>
        </row>
        <row r="2430">
          <cell r="AA2430">
            <v>462500</v>
          </cell>
          <cell r="BG2430" t="str">
            <v>313</v>
          </cell>
        </row>
        <row r="2431">
          <cell r="AA2431">
            <v>450176.81</v>
          </cell>
          <cell r="BG2431" t="str">
            <v>313</v>
          </cell>
        </row>
        <row r="2432">
          <cell r="AA2432">
            <v>262603.12</v>
          </cell>
          <cell r="BG2432" t="str">
            <v>313</v>
          </cell>
        </row>
        <row r="2433">
          <cell r="AA2433">
            <v>337632.62</v>
          </cell>
          <cell r="BG2433" t="str">
            <v>313</v>
          </cell>
        </row>
        <row r="2434">
          <cell r="AA2434">
            <v>263472.55</v>
          </cell>
          <cell r="BG2434" t="str">
            <v>313</v>
          </cell>
        </row>
        <row r="2435">
          <cell r="AA2435">
            <v>437730.67</v>
          </cell>
          <cell r="BG2435" t="str">
            <v>313</v>
          </cell>
        </row>
        <row r="2436">
          <cell r="AA2436">
            <v>353803.5</v>
          </cell>
          <cell r="BG2436" t="str">
            <v>313</v>
          </cell>
        </row>
        <row r="2437">
          <cell r="AA2437">
            <v>43101.34</v>
          </cell>
          <cell r="BG2437" t="str">
            <v>313</v>
          </cell>
        </row>
        <row r="2438">
          <cell r="AA2438">
            <v>18226.150000000001</v>
          </cell>
          <cell r="BG2438" t="str">
            <v>313</v>
          </cell>
        </row>
        <row r="2439">
          <cell r="AA2439">
            <v>239352.94</v>
          </cell>
          <cell r="BG2439" t="str">
            <v>313</v>
          </cell>
        </row>
        <row r="2440">
          <cell r="AA2440">
            <v>7500</v>
          </cell>
          <cell r="BG2440" t="str">
            <v>313</v>
          </cell>
        </row>
        <row r="2441">
          <cell r="AA2441">
            <v>722261.48</v>
          </cell>
          <cell r="BG2441" t="str">
            <v>313</v>
          </cell>
        </row>
        <row r="2442">
          <cell r="AA2442">
            <v>1146283.52</v>
          </cell>
          <cell r="BG2442" t="str">
            <v>313</v>
          </cell>
        </row>
        <row r="2443">
          <cell r="AA2443">
            <v>180249.94</v>
          </cell>
          <cell r="BG2443" t="str">
            <v>313</v>
          </cell>
        </row>
        <row r="2444">
          <cell r="AA2444">
            <v>379605.77</v>
          </cell>
          <cell r="BG2444" t="str">
            <v>313</v>
          </cell>
        </row>
        <row r="2445">
          <cell r="AA2445">
            <v>1265352.69</v>
          </cell>
          <cell r="BG2445" t="str">
            <v>313</v>
          </cell>
        </row>
        <row r="2446">
          <cell r="AA2446">
            <v>1284951.8400000001</v>
          </cell>
          <cell r="BG2446" t="str">
            <v>313</v>
          </cell>
        </row>
        <row r="2447">
          <cell r="AA2447">
            <v>780902.31</v>
          </cell>
          <cell r="BG2447" t="str">
            <v>313</v>
          </cell>
        </row>
        <row r="2448">
          <cell r="AA2448">
            <v>97612.78</v>
          </cell>
          <cell r="BG2448" t="str">
            <v>313</v>
          </cell>
        </row>
        <row r="2449">
          <cell r="AA2449">
            <v>26833.58</v>
          </cell>
          <cell r="BG2449" t="str">
            <v>313</v>
          </cell>
        </row>
        <row r="2450">
          <cell r="AA2450">
            <v>280485.43</v>
          </cell>
          <cell r="BG2450" t="str">
            <v>313</v>
          </cell>
        </row>
        <row r="2451">
          <cell r="AA2451">
            <v>260851.39</v>
          </cell>
          <cell r="BG2451" t="str">
            <v>313</v>
          </cell>
        </row>
        <row r="2452">
          <cell r="AA2452">
            <v>62008.66</v>
          </cell>
          <cell r="BG2452" t="str">
            <v>313</v>
          </cell>
        </row>
        <row r="2453">
          <cell r="AA2453">
            <v>36565.519999999997</v>
          </cell>
          <cell r="BG2453" t="str">
            <v>313</v>
          </cell>
        </row>
        <row r="2454">
          <cell r="AA2454">
            <v>94110.22</v>
          </cell>
          <cell r="BG2454" t="str">
            <v>313</v>
          </cell>
        </row>
        <row r="2455">
          <cell r="AA2455">
            <v>68503.67</v>
          </cell>
          <cell r="BG2455" t="str">
            <v>308</v>
          </cell>
        </row>
        <row r="2456">
          <cell r="AA2456">
            <v>457554.87</v>
          </cell>
          <cell r="BG2456" t="str">
            <v>313</v>
          </cell>
        </row>
        <row r="2457">
          <cell r="AA2457">
            <v>2410427.04</v>
          </cell>
          <cell r="BG2457" t="str">
            <v>313</v>
          </cell>
        </row>
        <row r="2458">
          <cell r="AA2458">
            <v>798843.54</v>
          </cell>
          <cell r="BG2458" t="str">
            <v>313</v>
          </cell>
        </row>
        <row r="2459">
          <cell r="AA2459">
            <v>173333.56</v>
          </cell>
          <cell r="BG2459" t="str">
            <v>313</v>
          </cell>
        </row>
        <row r="2460">
          <cell r="AA2460">
            <v>99953.16</v>
          </cell>
          <cell r="BG2460" t="str">
            <v>313</v>
          </cell>
        </row>
        <row r="2461">
          <cell r="AA2461">
            <v>246472.14</v>
          </cell>
          <cell r="BG2461" t="str">
            <v>313</v>
          </cell>
        </row>
        <row r="2462">
          <cell r="AA2462">
            <v>151220.99</v>
          </cell>
          <cell r="BG2462" t="str">
            <v>313</v>
          </cell>
        </row>
        <row r="2463">
          <cell r="AA2463">
            <v>291311.02</v>
          </cell>
          <cell r="BG2463" t="str">
            <v>313</v>
          </cell>
        </row>
        <row r="2464">
          <cell r="AA2464">
            <v>760000</v>
          </cell>
          <cell r="BG2464" t="str">
            <v>313</v>
          </cell>
        </row>
        <row r="2465">
          <cell r="AA2465">
            <v>139739.62</v>
          </cell>
          <cell r="BG2465" t="str">
            <v>313</v>
          </cell>
        </row>
        <row r="2466">
          <cell r="AA2466">
            <v>475775.56</v>
          </cell>
          <cell r="BG2466" t="str">
            <v>313</v>
          </cell>
        </row>
        <row r="2467">
          <cell r="AA2467">
            <v>40000</v>
          </cell>
          <cell r="BG2467" t="str">
            <v>313</v>
          </cell>
        </row>
        <row r="2468">
          <cell r="AA2468">
            <v>56497.19</v>
          </cell>
          <cell r="BG2468" t="str">
            <v>313</v>
          </cell>
        </row>
        <row r="2469">
          <cell r="AA2469">
            <v>1338850.98</v>
          </cell>
          <cell r="BG2469" t="str">
            <v>313</v>
          </cell>
        </row>
        <row r="2470">
          <cell r="AA2470">
            <v>11175.35</v>
          </cell>
          <cell r="BG2470" t="str">
            <v>313</v>
          </cell>
        </row>
        <row r="2471">
          <cell r="AA2471">
            <v>76402</v>
          </cell>
          <cell r="BG2471" t="str">
            <v>313</v>
          </cell>
        </row>
        <row r="2472">
          <cell r="AA2472">
            <v>230139.45</v>
          </cell>
          <cell r="BG2472" t="str">
            <v>313</v>
          </cell>
        </row>
        <row r="2473">
          <cell r="AA2473">
            <v>238482.51</v>
          </cell>
          <cell r="BG2473" t="str">
            <v>313</v>
          </cell>
        </row>
        <row r="2474">
          <cell r="AA2474">
            <v>230066.54</v>
          </cell>
          <cell r="BG2474" t="str">
            <v>313</v>
          </cell>
        </row>
        <row r="2475">
          <cell r="AA2475">
            <v>904776.91</v>
          </cell>
          <cell r="BG2475" t="str">
            <v>313</v>
          </cell>
        </row>
        <row r="2476">
          <cell r="AA2476">
            <v>400098.63</v>
          </cell>
          <cell r="BG2476" t="str">
            <v>313</v>
          </cell>
        </row>
        <row r="2477">
          <cell r="AA2477">
            <v>2000000</v>
          </cell>
          <cell r="BG2477" t="str">
            <v>313</v>
          </cell>
        </row>
        <row r="2478">
          <cell r="AA2478">
            <v>1937500.01</v>
          </cell>
          <cell r="BG2478" t="str">
            <v>313</v>
          </cell>
        </row>
        <row r="2479">
          <cell r="AA2479">
            <v>294217.03999999998</v>
          </cell>
          <cell r="BG2479" t="str">
            <v>313</v>
          </cell>
        </row>
        <row r="2480">
          <cell r="AA2480">
            <v>7336.24</v>
          </cell>
          <cell r="BG2480" t="str">
            <v>313</v>
          </cell>
        </row>
        <row r="2481">
          <cell r="AA2481">
            <v>312691.5</v>
          </cell>
          <cell r="BG2481" t="str">
            <v>313</v>
          </cell>
        </row>
        <row r="2482">
          <cell r="AA2482">
            <v>790759.35</v>
          </cell>
          <cell r="BG2482" t="str">
            <v>313</v>
          </cell>
        </row>
        <row r="2483">
          <cell r="AA2483">
            <v>170888.59</v>
          </cell>
          <cell r="BG2483" t="str">
            <v>313</v>
          </cell>
        </row>
        <row r="2484">
          <cell r="AA2484">
            <v>1143838.3700000001</v>
          </cell>
          <cell r="BG2484" t="str">
            <v>313</v>
          </cell>
        </row>
        <row r="2485">
          <cell r="AA2485">
            <v>444227.01</v>
          </cell>
          <cell r="BG2485" t="str">
            <v>313</v>
          </cell>
        </row>
        <row r="2486">
          <cell r="AA2486">
            <v>341250</v>
          </cell>
          <cell r="BG2486" t="str">
            <v>313</v>
          </cell>
        </row>
        <row r="2487">
          <cell r="AA2487">
            <v>207865.99</v>
          </cell>
          <cell r="BG2487" t="str">
            <v>313</v>
          </cell>
        </row>
        <row r="2488">
          <cell r="AA2488">
            <v>170500</v>
          </cell>
          <cell r="BG2488" t="str">
            <v>313</v>
          </cell>
        </row>
        <row r="2489">
          <cell r="AA2489">
            <v>182904.76</v>
          </cell>
          <cell r="BG2489" t="str">
            <v>313</v>
          </cell>
        </row>
        <row r="2490">
          <cell r="AA2490">
            <v>216666.78</v>
          </cell>
          <cell r="BG2490" t="str">
            <v>313</v>
          </cell>
        </row>
        <row r="2491">
          <cell r="AA2491">
            <v>425000</v>
          </cell>
          <cell r="BG2491" t="str">
            <v>313</v>
          </cell>
        </row>
        <row r="2492">
          <cell r="AA2492">
            <v>651522.91</v>
          </cell>
          <cell r="BG2492" t="str">
            <v>313</v>
          </cell>
        </row>
        <row r="2493">
          <cell r="AA2493">
            <v>315787.83</v>
          </cell>
          <cell r="BG2493" t="str">
            <v>313</v>
          </cell>
        </row>
        <row r="2494">
          <cell r="AA2494">
            <v>319587.93</v>
          </cell>
          <cell r="BG2494" t="str">
            <v>313</v>
          </cell>
        </row>
        <row r="2495">
          <cell r="AA2495">
            <v>80579.179999999993</v>
          </cell>
          <cell r="BG2495" t="str">
            <v>313</v>
          </cell>
        </row>
        <row r="2496">
          <cell r="AA2496">
            <v>30130.69</v>
          </cell>
          <cell r="BG2496" t="str">
            <v>313</v>
          </cell>
        </row>
        <row r="2497">
          <cell r="AA2497">
            <v>26526.86</v>
          </cell>
          <cell r="BG2497" t="str">
            <v>313</v>
          </cell>
        </row>
        <row r="2498">
          <cell r="AA2498">
            <v>44992.3</v>
          </cell>
          <cell r="BG2498" t="str">
            <v>313</v>
          </cell>
        </row>
        <row r="2499">
          <cell r="AA2499">
            <v>135400.54999999999</v>
          </cell>
          <cell r="BG2499" t="str">
            <v>313</v>
          </cell>
        </row>
        <row r="2500">
          <cell r="AA2500">
            <v>51135.93</v>
          </cell>
          <cell r="BG2500" t="str">
            <v>313</v>
          </cell>
        </row>
        <row r="2501">
          <cell r="AA2501">
            <v>169216.86</v>
          </cell>
          <cell r="BG2501" t="str">
            <v>313</v>
          </cell>
        </row>
        <row r="2502">
          <cell r="AA2502">
            <v>76343.81</v>
          </cell>
          <cell r="BG2502" t="str">
            <v>306</v>
          </cell>
        </row>
        <row r="2503">
          <cell r="AA2503">
            <v>56946</v>
          </cell>
          <cell r="BG2503" t="str">
            <v>313</v>
          </cell>
        </row>
        <row r="2504">
          <cell r="AA2504">
            <v>190185.07</v>
          </cell>
          <cell r="BG2504" t="str">
            <v>313</v>
          </cell>
        </row>
        <row r="2505">
          <cell r="AA2505">
            <v>30000</v>
          </cell>
          <cell r="BG2505" t="str">
            <v>313</v>
          </cell>
        </row>
        <row r="2506">
          <cell r="AA2506">
            <v>46887.69</v>
          </cell>
          <cell r="BG2506" t="str">
            <v>313</v>
          </cell>
        </row>
        <row r="2507">
          <cell r="AA2507">
            <v>40000</v>
          </cell>
          <cell r="BG2507" t="str">
            <v>313</v>
          </cell>
        </row>
        <row r="2508">
          <cell r="AA2508">
            <v>80051.63</v>
          </cell>
          <cell r="BG2508" t="str">
            <v>313</v>
          </cell>
        </row>
        <row r="2509">
          <cell r="AA2509">
            <v>390000</v>
          </cell>
          <cell r="BG2509" t="str">
            <v>313</v>
          </cell>
        </row>
        <row r="2510">
          <cell r="AA2510">
            <v>20000</v>
          </cell>
          <cell r="BG2510" t="str">
            <v>313</v>
          </cell>
        </row>
        <row r="2511">
          <cell r="AA2511">
            <v>26067.040000000001</v>
          </cell>
          <cell r="BG2511" t="str">
            <v>313</v>
          </cell>
        </row>
        <row r="2512">
          <cell r="AA2512">
            <v>1625</v>
          </cell>
          <cell r="BG2512" t="str">
            <v>313</v>
          </cell>
        </row>
        <row r="2513">
          <cell r="AA2513">
            <v>6200</v>
          </cell>
          <cell r="BG2513" t="str">
            <v>313</v>
          </cell>
        </row>
        <row r="2514">
          <cell r="AA2514">
            <v>22417.96</v>
          </cell>
          <cell r="BG2514" t="str">
            <v>313</v>
          </cell>
        </row>
        <row r="2515">
          <cell r="AA2515">
            <v>30450.89</v>
          </cell>
          <cell r="BG2515" t="str">
            <v>313</v>
          </cell>
        </row>
        <row r="2516">
          <cell r="AA2516">
            <v>62988.5</v>
          </cell>
          <cell r="BG2516" t="str">
            <v>313</v>
          </cell>
        </row>
        <row r="2517">
          <cell r="AA2517">
            <v>539992</v>
          </cell>
          <cell r="BG2517" t="str">
            <v>313</v>
          </cell>
        </row>
        <row r="2518">
          <cell r="AA2518">
            <v>315006.08000000002</v>
          </cell>
          <cell r="BG2518" t="str">
            <v>313</v>
          </cell>
        </row>
        <row r="2519">
          <cell r="AA2519">
            <v>263009.62</v>
          </cell>
          <cell r="BG2519" t="str">
            <v>313</v>
          </cell>
        </row>
        <row r="2520">
          <cell r="AA2520">
            <v>38676.92</v>
          </cell>
          <cell r="BG2520" t="str">
            <v>313</v>
          </cell>
        </row>
        <row r="2521">
          <cell r="AA2521">
            <v>269826.71000000002</v>
          </cell>
          <cell r="BG2521" t="str">
            <v>313</v>
          </cell>
        </row>
        <row r="2522">
          <cell r="AA2522">
            <v>30733.88</v>
          </cell>
          <cell r="BG2522" t="str">
            <v>313</v>
          </cell>
        </row>
        <row r="2523">
          <cell r="AA2523">
            <v>53346.559999999998</v>
          </cell>
          <cell r="BG2523" t="str">
            <v>313</v>
          </cell>
        </row>
        <row r="2524">
          <cell r="AA2524">
            <v>45625.120000000003</v>
          </cell>
          <cell r="BG2524" t="str">
            <v>313</v>
          </cell>
        </row>
        <row r="2525">
          <cell r="AA2525">
            <v>6075.57</v>
          </cell>
          <cell r="BG2525" t="str">
            <v>313</v>
          </cell>
        </row>
        <row r="2526">
          <cell r="AA2526">
            <v>52978.45</v>
          </cell>
          <cell r="BG2526" t="str">
            <v>313</v>
          </cell>
        </row>
        <row r="2527">
          <cell r="AA2527">
            <v>27657.85</v>
          </cell>
          <cell r="BG2527" t="str">
            <v>313</v>
          </cell>
        </row>
        <row r="2528">
          <cell r="AA2528">
            <v>223072.48</v>
          </cell>
          <cell r="BG2528" t="str">
            <v>313</v>
          </cell>
        </row>
        <row r="2529">
          <cell r="AA2529">
            <v>172791.52</v>
          </cell>
          <cell r="BG2529" t="str">
            <v>313</v>
          </cell>
        </row>
        <row r="2530">
          <cell r="AA2530">
            <v>43455.57</v>
          </cell>
          <cell r="BG2530" t="str">
            <v>313</v>
          </cell>
        </row>
        <row r="2531">
          <cell r="AA2531">
            <v>25550.6</v>
          </cell>
          <cell r="BG2531" t="str">
            <v>313</v>
          </cell>
        </row>
        <row r="2532">
          <cell r="AA2532">
            <v>29481.49</v>
          </cell>
          <cell r="BG2532" t="str">
            <v>313</v>
          </cell>
        </row>
        <row r="2533">
          <cell r="AA2533">
            <v>1278020.3899999999</v>
          </cell>
          <cell r="BG2533" t="str">
            <v>313</v>
          </cell>
        </row>
        <row r="2534">
          <cell r="AA2534">
            <v>532501.43999999994</v>
          </cell>
          <cell r="BG2534" t="str">
            <v>313</v>
          </cell>
        </row>
        <row r="2535">
          <cell r="AA2535">
            <v>73573.27</v>
          </cell>
          <cell r="BG2535" t="str">
            <v>313</v>
          </cell>
        </row>
        <row r="2536">
          <cell r="AA2536">
            <v>490488.47</v>
          </cell>
          <cell r="BG2536" t="str">
            <v>313</v>
          </cell>
        </row>
        <row r="2537">
          <cell r="AA2537">
            <v>183511.43</v>
          </cell>
          <cell r="BG2537" t="str">
            <v>313</v>
          </cell>
        </row>
        <row r="2538">
          <cell r="AA2538">
            <v>123887.27</v>
          </cell>
          <cell r="BG2538" t="str">
            <v>313</v>
          </cell>
        </row>
        <row r="2539">
          <cell r="AA2539">
            <v>150000</v>
          </cell>
          <cell r="BG2539" t="str">
            <v>313</v>
          </cell>
        </row>
        <row r="2540">
          <cell r="AA2540">
            <v>1871370.94</v>
          </cell>
          <cell r="BG2540" t="str">
            <v>313</v>
          </cell>
        </row>
        <row r="2541">
          <cell r="AA2541">
            <v>26643.439999999999</v>
          </cell>
          <cell r="BG2541" t="str">
            <v>313</v>
          </cell>
        </row>
        <row r="2542">
          <cell r="AA2542">
            <v>11048.87</v>
          </cell>
          <cell r="BG2542" t="str">
            <v>313</v>
          </cell>
        </row>
        <row r="2543">
          <cell r="AA2543">
            <v>73819.929999999993</v>
          </cell>
          <cell r="BG2543" t="str">
            <v>313</v>
          </cell>
        </row>
        <row r="2544">
          <cell r="AA2544">
            <v>204129</v>
          </cell>
          <cell r="BG2544" t="str">
            <v>313</v>
          </cell>
        </row>
        <row r="2545">
          <cell r="AA2545">
            <v>217563.03</v>
          </cell>
          <cell r="BG2545" t="str">
            <v>313</v>
          </cell>
        </row>
        <row r="2546">
          <cell r="AA2546">
            <v>82226</v>
          </cell>
          <cell r="BG2546" t="str">
            <v>313</v>
          </cell>
        </row>
        <row r="2547">
          <cell r="AA2547">
            <v>82969.47</v>
          </cell>
          <cell r="BG2547" t="str">
            <v>313</v>
          </cell>
        </row>
        <row r="2548">
          <cell r="AA2548">
            <v>167239.15</v>
          </cell>
          <cell r="BG2548" t="str">
            <v>313</v>
          </cell>
        </row>
        <row r="2549">
          <cell r="AA2549">
            <v>17115.14</v>
          </cell>
          <cell r="BG2549" t="str">
            <v>313</v>
          </cell>
        </row>
        <row r="2550">
          <cell r="AA2550">
            <v>188067.89</v>
          </cell>
          <cell r="BG2550" t="str">
            <v>313</v>
          </cell>
        </row>
        <row r="2551">
          <cell r="AA2551">
            <v>200000</v>
          </cell>
          <cell r="BG2551" t="str">
            <v>313</v>
          </cell>
        </row>
        <row r="2552">
          <cell r="AA2552">
            <v>144515.78</v>
          </cell>
          <cell r="BG2552" t="str">
            <v>313</v>
          </cell>
        </row>
        <row r="2553">
          <cell r="AA2553">
            <v>58716.95</v>
          </cell>
          <cell r="BG2553" t="str">
            <v>313</v>
          </cell>
        </row>
        <row r="2554">
          <cell r="AA2554">
            <v>5843.16</v>
          </cell>
          <cell r="BG2554" t="str">
            <v>313</v>
          </cell>
        </row>
        <row r="2555">
          <cell r="AA2555">
            <v>303221.81</v>
          </cell>
          <cell r="BG2555" t="str">
            <v>313</v>
          </cell>
        </row>
        <row r="2556">
          <cell r="AA2556">
            <v>321705.12</v>
          </cell>
          <cell r="BG2556" t="str">
            <v>313</v>
          </cell>
        </row>
        <row r="2557">
          <cell r="AA2557">
            <v>192841.16</v>
          </cell>
          <cell r="BG2557" t="str">
            <v>313</v>
          </cell>
        </row>
        <row r="2558">
          <cell r="AA2558">
            <v>11362.57</v>
          </cell>
          <cell r="BG2558" t="str">
            <v>313</v>
          </cell>
        </row>
        <row r="2559">
          <cell r="AA2559">
            <v>29000</v>
          </cell>
          <cell r="BG2559" t="str">
            <v>313</v>
          </cell>
        </row>
        <row r="2560">
          <cell r="AA2560">
            <v>33717.03</v>
          </cell>
          <cell r="BG2560" t="str">
            <v>313</v>
          </cell>
        </row>
        <row r="2561">
          <cell r="AA2561">
            <v>127932.39</v>
          </cell>
          <cell r="BG2561" t="str">
            <v>313</v>
          </cell>
        </row>
        <row r="2562">
          <cell r="AA2562">
            <v>120000</v>
          </cell>
          <cell r="BG2562" t="str">
            <v>313</v>
          </cell>
        </row>
        <row r="2563">
          <cell r="AA2563">
            <v>225267.86</v>
          </cell>
          <cell r="BG2563" t="str">
            <v>313</v>
          </cell>
        </row>
        <row r="2564">
          <cell r="AA2564">
            <v>17500</v>
          </cell>
          <cell r="BG2564" t="str">
            <v>313</v>
          </cell>
        </row>
        <row r="2565">
          <cell r="AA2565">
            <v>15615.47</v>
          </cell>
          <cell r="BG2565" t="str">
            <v>313</v>
          </cell>
        </row>
        <row r="2566">
          <cell r="AA2566">
            <v>175761.13</v>
          </cell>
          <cell r="BG2566" t="str">
            <v>313</v>
          </cell>
        </row>
        <row r="2567">
          <cell r="AA2567">
            <v>64835.92</v>
          </cell>
          <cell r="BG2567" t="str">
            <v>313</v>
          </cell>
        </row>
        <row r="2568">
          <cell r="AA2568">
            <v>34252.870000000003</v>
          </cell>
          <cell r="BG2568" t="str">
            <v>313</v>
          </cell>
        </row>
        <row r="2569">
          <cell r="AA2569">
            <v>49047.33</v>
          </cell>
          <cell r="BG2569" t="str">
            <v>313</v>
          </cell>
        </row>
        <row r="2570">
          <cell r="AA2570">
            <v>53681.9</v>
          </cell>
          <cell r="BG2570" t="str">
            <v>313</v>
          </cell>
        </row>
        <row r="2571">
          <cell r="AA2571">
            <v>39084.18</v>
          </cell>
          <cell r="BG2571" t="str">
            <v>313</v>
          </cell>
        </row>
        <row r="2572">
          <cell r="AA2572">
            <v>972094.91</v>
          </cell>
          <cell r="BG2572" t="str">
            <v>313</v>
          </cell>
        </row>
        <row r="2573">
          <cell r="AA2573">
            <v>475342.74</v>
          </cell>
          <cell r="BG2573" t="str">
            <v>313</v>
          </cell>
        </row>
        <row r="2574">
          <cell r="AA2574">
            <v>224585.11</v>
          </cell>
          <cell r="BG2574" t="str">
            <v>313</v>
          </cell>
        </row>
        <row r="2575">
          <cell r="AA2575">
            <v>4685.1000000000004</v>
          </cell>
          <cell r="BG2575" t="str">
            <v>313</v>
          </cell>
        </row>
        <row r="2576">
          <cell r="AA2576">
            <v>27685.25</v>
          </cell>
          <cell r="BG2576" t="str">
            <v>313</v>
          </cell>
        </row>
        <row r="2577">
          <cell r="AA2577">
            <v>476486.06</v>
          </cell>
          <cell r="BG2577" t="str">
            <v>313</v>
          </cell>
        </row>
        <row r="2578">
          <cell r="AA2578">
            <v>207130.49</v>
          </cell>
          <cell r="BG2578" t="str">
            <v>313</v>
          </cell>
        </row>
        <row r="2579">
          <cell r="AA2579">
            <v>33668.39</v>
          </cell>
          <cell r="BG2579" t="str">
            <v>313</v>
          </cell>
        </row>
        <row r="2580">
          <cell r="AA2580">
            <v>18000</v>
          </cell>
          <cell r="BG2580" t="str">
            <v>313</v>
          </cell>
        </row>
        <row r="2581">
          <cell r="AA2581">
            <v>38369.33</v>
          </cell>
          <cell r="BG2581" t="str">
            <v>313</v>
          </cell>
        </row>
        <row r="2582">
          <cell r="AA2582">
            <v>48000</v>
          </cell>
          <cell r="BG2582" t="str">
            <v>313</v>
          </cell>
        </row>
        <row r="2583">
          <cell r="AA2583">
            <v>293000</v>
          </cell>
          <cell r="BG2583" t="str">
            <v>313</v>
          </cell>
        </row>
        <row r="2584">
          <cell r="AA2584">
            <v>172158.87</v>
          </cell>
          <cell r="BG2584" t="str">
            <v>313</v>
          </cell>
        </row>
        <row r="2585">
          <cell r="AA2585">
            <v>186302.85</v>
          </cell>
          <cell r="BG2585" t="str">
            <v>313</v>
          </cell>
        </row>
        <row r="2586">
          <cell r="AA2586">
            <v>20586.37</v>
          </cell>
          <cell r="BG2586" t="str">
            <v>313</v>
          </cell>
        </row>
        <row r="2587">
          <cell r="AA2587">
            <v>16707.91</v>
          </cell>
          <cell r="BG2587" t="str">
            <v>313</v>
          </cell>
        </row>
        <row r="2588">
          <cell r="AA2588">
            <v>3750</v>
          </cell>
          <cell r="BG2588" t="str">
            <v>313</v>
          </cell>
        </row>
        <row r="2589">
          <cell r="AA2589">
            <v>135401.44</v>
          </cell>
          <cell r="BG2589" t="str">
            <v>313</v>
          </cell>
        </row>
        <row r="2590">
          <cell r="AA2590">
            <v>193996.97</v>
          </cell>
          <cell r="BG2590" t="str">
            <v>313</v>
          </cell>
        </row>
        <row r="2591">
          <cell r="AA2591">
            <v>7308.35</v>
          </cell>
          <cell r="BG2591" t="str">
            <v>313</v>
          </cell>
        </row>
        <row r="2592">
          <cell r="AA2592">
            <v>241195.53</v>
          </cell>
          <cell r="BG2592" t="str">
            <v>313</v>
          </cell>
        </row>
        <row r="2593">
          <cell r="AA2593">
            <v>26413.13</v>
          </cell>
          <cell r="BG2593" t="str">
            <v>313</v>
          </cell>
        </row>
        <row r="2594">
          <cell r="AA2594">
            <v>22544.720000000001</v>
          </cell>
          <cell r="BG2594" t="str">
            <v>313</v>
          </cell>
        </row>
        <row r="2595">
          <cell r="AA2595">
            <v>347644.53</v>
          </cell>
          <cell r="BG2595" t="str">
            <v>313</v>
          </cell>
        </row>
        <row r="2596">
          <cell r="AA2596">
            <v>345812.53</v>
          </cell>
          <cell r="BG2596" t="str">
            <v>313</v>
          </cell>
        </row>
        <row r="2597">
          <cell r="AA2597">
            <v>52500</v>
          </cell>
          <cell r="BG2597" t="str">
            <v>313</v>
          </cell>
        </row>
        <row r="2598">
          <cell r="AA2598">
            <v>303150.64</v>
          </cell>
          <cell r="BG2598" t="str">
            <v>313</v>
          </cell>
        </row>
        <row r="2599">
          <cell r="AA2599">
            <v>44272.03</v>
          </cell>
          <cell r="BG2599" t="str">
            <v>313</v>
          </cell>
        </row>
        <row r="2600">
          <cell r="AA2600">
            <v>20855.97</v>
          </cell>
          <cell r="BG2600" t="str">
            <v>313</v>
          </cell>
        </row>
        <row r="2601">
          <cell r="AA2601">
            <v>26400</v>
          </cell>
          <cell r="BG2601" t="str">
            <v>313</v>
          </cell>
        </row>
        <row r="2602">
          <cell r="AA2602">
            <v>174344.07</v>
          </cell>
          <cell r="BG2602" t="str">
            <v>313</v>
          </cell>
        </row>
        <row r="2603">
          <cell r="AA2603">
            <v>60000</v>
          </cell>
          <cell r="BG2603" t="str">
            <v>313</v>
          </cell>
        </row>
        <row r="2604">
          <cell r="AA2604">
            <v>225599.28</v>
          </cell>
          <cell r="BG2604" t="str">
            <v>308</v>
          </cell>
        </row>
        <row r="2605">
          <cell r="AA2605">
            <v>215115.84</v>
          </cell>
          <cell r="BG2605" t="str">
            <v>313</v>
          </cell>
        </row>
        <row r="2606">
          <cell r="AA2606">
            <v>323461.82</v>
          </cell>
          <cell r="BG2606" t="str">
            <v>313</v>
          </cell>
        </row>
        <row r="2607">
          <cell r="AA2607">
            <v>449965.26</v>
          </cell>
          <cell r="BG2607" t="str">
            <v>313</v>
          </cell>
        </row>
        <row r="2608">
          <cell r="AA2608">
            <v>246828.74</v>
          </cell>
          <cell r="BG2608" t="str">
            <v>313</v>
          </cell>
        </row>
        <row r="2609">
          <cell r="AA2609">
            <v>33333.599999999999</v>
          </cell>
          <cell r="BG2609" t="str">
            <v>313</v>
          </cell>
        </row>
        <row r="2610">
          <cell r="AA2610">
            <v>33333.599999999999</v>
          </cell>
          <cell r="BG2610" t="str">
            <v>313</v>
          </cell>
        </row>
        <row r="2611">
          <cell r="AA2611">
            <v>53778.86</v>
          </cell>
          <cell r="BG2611" t="str">
            <v>313</v>
          </cell>
        </row>
        <row r="2612">
          <cell r="AA2612">
            <v>172065.22</v>
          </cell>
          <cell r="BG2612" t="str">
            <v>313</v>
          </cell>
        </row>
        <row r="2613">
          <cell r="AA2613">
            <v>60272.06</v>
          </cell>
          <cell r="BG2613" t="str">
            <v>313</v>
          </cell>
        </row>
        <row r="2614">
          <cell r="AA2614">
            <v>165637.21</v>
          </cell>
          <cell r="BG2614" t="str">
            <v>313</v>
          </cell>
        </row>
        <row r="2615">
          <cell r="AA2615">
            <v>180600</v>
          </cell>
          <cell r="BG2615" t="str">
            <v>313</v>
          </cell>
        </row>
        <row r="2616">
          <cell r="AA2616">
            <v>214544.83</v>
          </cell>
          <cell r="BG2616" t="str">
            <v>313</v>
          </cell>
        </row>
        <row r="2617">
          <cell r="AA2617">
            <v>275000.09000000003</v>
          </cell>
          <cell r="BG2617" t="str">
            <v>313</v>
          </cell>
        </row>
        <row r="2618">
          <cell r="AA2618">
            <v>586069.79</v>
          </cell>
          <cell r="BG2618" t="str">
            <v>313</v>
          </cell>
        </row>
        <row r="2619">
          <cell r="AA2619">
            <v>333019.78000000003</v>
          </cell>
          <cell r="BG2619" t="str">
            <v>313</v>
          </cell>
        </row>
        <row r="2620">
          <cell r="AA2620">
            <v>1299083.25</v>
          </cell>
          <cell r="BG2620" t="str">
            <v>313</v>
          </cell>
        </row>
        <row r="2621">
          <cell r="AA2621">
            <v>372236.93</v>
          </cell>
          <cell r="BG2621" t="str">
            <v>313</v>
          </cell>
        </row>
        <row r="2622">
          <cell r="AA2622">
            <v>1350000</v>
          </cell>
          <cell r="BG2622" t="str">
            <v>313</v>
          </cell>
        </row>
        <row r="2623">
          <cell r="AA2623">
            <v>1825000</v>
          </cell>
          <cell r="BG2623" t="str">
            <v>313</v>
          </cell>
        </row>
        <row r="2624">
          <cell r="AA2624">
            <v>1350000</v>
          </cell>
          <cell r="BG2624" t="str">
            <v>313</v>
          </cell>
        </row>
        <row r="2625">
          <cell r="AA2625">
            <v>344864.87</v>
          </cell>
          <cell r="BG2625" t="str">
            <v>313</v>
          </cell>
        </row>
        <row r="2626">
          <cell r="AA2626">
            <v>42992.43</v>
          </cell>
          <cell r="BG2626" t="str">
            <v>313</v>
          </cell>
        </row>
        <row r="2627">
          <cell r="AA2627">
            <v>81002.509999999995</v>
          </cell>
          <cell r="BG2627" t="str">
            <v>313</v>
          </cell>
        </row>
        <row r="2628">
          <cell r="AA2628">
            <v>7124.42</v>
          </cell>
          <cell r="BG2628" t="str">
            <v>308</v>
          </cell>
        </row>
        <row r="2629">
          <cell r="AA2629">
            <v>37470.57</v>
          </cell>
          <cell r="BG2629" t="str">
            <v>313</v>
          </cell>
        </row>
        <row r="2630">
          <cell r="AA2630">
            <v>38200.120000000003</v>
          </cell>
          <cell r="BG2630" t="str">
            <v>313</v>
          </cell>
        </row>
        <row r="2631">
          <cell r="AA2631">
            <v>25200</v>
          </cell>
          <cell r="BG2631" t="str">
            <v>313</v>
          </cell>
        </row>
        <row r="2632">
          <cell r="AA2632">
            <v>6419.2</v>
          </cell>
          <cell r="BG2632" t="str">
            <v>313</v>
          </cell>
        </row>
        <row r="2633">
          <cell r="AA2633">
            <v>14134.37</v>
          </cell>
          <cell r="BG2633" t="str">
            <v>313</v>
          </cell>
        </row>
        <row r="2634">
          <cell r="AA2634">
            <v>14324.18</v>
          </cell>
          <cell r="BG2634" t="str">
            <v>313</v>
          </cell>
        </row>
        <row r="2635">
          <cell r="AA2635">
            <v>407877.21</v>
          </cell>
          <cell r="BG2635" t="str">
            <v>313</v>
          </cell>
        </row>
        <row r="2636">
          <cell r="AA2636">
            <v>203604.23</v>
          </cell>
          <cell r="BG2636" t="str">
            <v>313</v>
          </cell>
        </row>
        <row r="2637">
          <cell r="AA2637">
            <v>1368750</v>
          </cell>
          <cell r="BG2637" t="str">
            <v>313</v>
          </cell>
        </row>
        <row r="2638">
          <cell r="AA2638">
            <v>899999.98</v>
          </cell>
          <cell r="BG2638" t="str">
            <v>313</v>
          </cell>
        </row>
        <row r="2639">
          <cell r="AA2639">
            <v>443465.53</v>
          </cell>
          <cell r="BG2639" t="str">
            <v>306</v>
          </cell>
        </row>
        <row r="2640">
          <cell r="AA2640">
            <v>374310.6</v>
          </cell>
          <cell r="BG2640" t="str">
            <v>306</v>
          </cell>
        </row>
        <row r="2641">
          <cell r="AA2641">
            <v>120047.92</v>
          </cell>
          <cell r="BG2641" t="str">
            <v>313</v>
          </cell>
        </row>
        <row r="2642">
          <cell r="AA2642">
            <v>257654.55</v>
          </cell>
          <cell r="BG2642" t="str">
            <v>313</v>
          </cell>
        </row>
        <row r="2643">
          <cell r="AA2643">
            <v>27385.34</v>
          </cell>
          <cell r="BG2643" t="str">
            <v>313</v>
          </cell>
        </row>
        <row r="2644">
          <cell r="AA2644">
            <v>1800000</v>
          </cell>
          <cell r="BG2644" t="str">
            <v>313</v>
          </cell>
        </row>
        <row r="2645">
          <cell r="AA2645">
            <v>87023.54</v>
          </cell>
          <cell r="BG2645" t="str">
            <v>313</v>
          </cell>
        </row>
        <row r="2646">
          <cell r="AA2646">
            <v>192087.63</v>
          </cell>
          <cell r="BG2646" t="str">
            <v>313</v>
          </cell>
        </row>
        <row r="2647">
          <cell r="AA2647">
            <v>210059.94</v>
          </cell>
          <cell r="BG2647" t="str">
            <v>313</v>
          </cell>
        </row>
        <row r="2648">
          <cell r="AA2648">
            <v>453333.42</v>
          </cell>
          <cell r="BG2648" t="str">
            <v>313</v>
          </cell>
        </row>
        <row r="2649">
          <cell r="AA2649">
            <v>50187.87</v>
          </cell>
          <cell r="BG2649" t="str">
            <v>313</v>
          </cell>
        </row>
        <row r="2650">
          <cell r="AA2650">
            <v>192353.02</v>
          </cell>
          <cell r="BG2650" t="str">
            <v>313</v>
          </cell>
        </row>
        <row r="2651">
          <cell r="AA2651">
            <v>339278.2</v>
          </cell>
          <cell r="BG2651" t="str">
            <v>313</v>
          </cell>
        </row>
        <row r="2652">
          <cell r="AA2652">
            <v>154741.22</v>
          </cell>
          <cell r="BG2652" t="str">
            <v>313</v>
          </cell>
        </row>
        <row r="2653">
          <cell r="AA2653">
            <v>371848.89</v>
          </cell>
          <cell r="BG2653" t="str">
            <v>313</v>
          </cell>
        </row>
        <row r="2654">
          <cell r="AA2654">
            <v>1000806.58</v>
          </cell>
          <cell r="BG2654" t="str">
            <v>313</v>
          </cell>
        </row>
        <row r="2655">
          <cell r="AA2655">
            <v>223528.78</v>
          </cell>
          <cell r="BG2655" t="str">
            <v>313</v>
          </cell>
        </row>
        <row r="2656">
          <cell r="AA2656">
            <v>181378.43</v>
          </cell>
          <cell r="BG2656" t="str">
            <v>313</v>
          </cell>
        </row>
        <row r="2657">
          <cell r="AA2657">
            <v>258545.84</v>
          </cell>
          <cell r="BG2657" t="str">
            <v>313</v>
          </cell>
        </row>
        <row r="2658">
          <cell r="AA2658">
            <v>232691.15</v>
          </cell>
          <cell r="BG2658" t="str">
            <v>313</v>
          </cell>
        </row>
        <row r="2659">
          <cell r="AA2659">
            <v>155127.44</v>
          </cell>
          <cell r="BG2659" t="str">
            <v>313</v>
          </cell>
        </row>
        <row r="2660">
          <cell r="AA2660">
            <v>376332.86</v>
          </cell>
          <cell r="BG2660" t="str">
            <v>313</v>
          </cell>
        </row>
        <row r="2661">
          <cell r="AA2661">
            <v>2098180</v>
          </cell>
          <cell r="BG2661" t="str">
            <v>313</v>
          </cell>
        </row>
        <row r="2662">
          <cell r="AA2662">
            <v>290656.81</v>
          </cell>
          <cell r="BG2662" t="str">
            <v>313</v>
          </cell>
        </row>
        <row r="2663">
          <cell r="AA2663">
            <v>131756.99</v>
          </cell>
          <cell r="BG2663" t="str">
            <v>313</v>
          </cell>
        </row>
        <row r="2664">
          <cell r="AA2664">
            <v>118686.9</v>
          </cell>
          <cell r="BG2664" t="str">
            <v>313</v>
          </cell>
        </row>
        <row r="2665">
          <cell r="AA2665">
            <v>194391.2</v>
          </cell>
          <cell r="BG2665" t="str">
            <v>313</v>
          </cell>
        </row>
        <row r="2666">
          <cell r="AA2666">
            <v>316826.46999999997</v>
          </cell>
          <cell r="BG2666" t="str">
            <v>313</v>
          </cell>
        </row>
        <row r="2667">
          <cell r="AA2667">
            <v>93333.440000000002</v>
          </cell>
          <cell r="BG2667" t="str">
            <v>313</v>
          </cell>
        </row>
        <row r="2668">
          <cell r="AA2668">
            <v>1875601.08</v>
          </cell>
          <cell r="BG2668" t="str">
            <v>313</v>
          </cell>
        </row>
        <row r="2669">
          <cell r="AA2669">
            <v>211624.09</v>
          </cell>
          <cell r="BG2669" t="str">
            <v>313</v>
          </cell>
        </row>
        <row r="2670">
          <cell r="AA2670">
            <v>282164.99</v>
          </cell>
          <cell r="BG2670" t="str">
            <v>313</v>
          </cell>
        </row>
        <row r="2671">
          <cell r="AA2671">
            <v>1601170.66</v>
          </cell>
          <cell r="BG2671" t="str">
            <v>313</v>
          </cell>
        </row>
        <row r="2672">
          <cell r="AA2672">
            <v>38742.49</v>
          </cell>
          <cell r="BG2672" t="str">
            <v>308</v>
          </cell>
        </row>
        <row r="2673">
          <cell r="AA2673">
            <v>41953.32</v>
          </cell>
          <cell r="BG2673" t="str">
            <v>308</v>
          </cell>
        </row>
        <row r="2674">
          <cell r="AA2674">
            <v>31854.44</v>
          </cell>
          <cell r="BG2674" t="str">
            <v>308</v>
          </cell>
        </row>
        <row r="2675">
          <cell r="AA2675">
            <v>75443.070000000007</v>
          </cell>
          <cell r="BG2675" t="str">
            <v>308</v>
          </cell>
        </row>
        <row r="2676">
          <cell r="AA2676">
            <v>51395.62</v>
          </cell>
          <cell r="BG2676" t="str">
            <v>308</v>
          </cell>
        </row>
        <row r="2677">
          <cell r="AA2677">
            <v>199824.36</v>
          </cell>
          <cell r="BG2677" t="str">
            <v>313</v>
          </cell>
        </row>
        <row r="2678">
          <cell r="AA2678">
            <v>90634.64</v>
          </cell>
          <cell r="BG2678" t="str">
            <v>313</v>
          </cell>
        </row>
        <row r="2679">
          <cell r="AA2679">
            <v>209173</v>
          </cell>
          <cell r="BG2679" t="str">
            <v>313</v>
          </cell>
        </row>
        <row r="2680">
          <cell r="AA2680">
            <v>381495.56</v>
          </cell>
          <cell r="BG2680" t="str">
            <v>313</v>
          </cell>
        </row>
        <row r="2681">
          <cell r="AA2681">
            <v>380898.29</v>
          </cell>
          <cell r="BG2681" t="str">
            <v>313</v>
          </cell>
        </row>
        <row r="2682">
          <cell r="AA2682">
            <v>1119.28</v>
          </cell>
          <cell r="BG2682" t="str">
            <v>301</v>
          </cell>
        </row>
        <row r="2683">
          <cell r="AA2683">
            <v>223904.37</v>
          </cell>
          <cell r="BG2683" t="str">
            <v>313</v>
          </cell>
        </row>
        <row r="2684">
          <cell r="AA2684">
            <v>329341.06</v>
          </cell>
          <cell r="BG2684" t="str">
            <v>313</v>
          </cell>
        </row>
        <row r="2685">
          <cell r="AA2685">
            <v>15982.54</v>
          </cell>
          <cell r="BG2685" t="str">
            <v>313</v>
          </cell>
        </row>
        <row r="2686">
          <cell r="AA2686">
            <v>36127.050000000003</v>
          </cell>
          <cell r="BG2686" t="str">
            <v>313</v>
          </cell>
        </row>
        <row r="2687">
          <cell r="AA2687">
            <v>25666.92</v>
          </cell>
          <cell r="BG2687" t="str">
            <v>313</v>
          </cell>
        </row>
        <row r="2688">
          <cell r="AA2688">
            <v>677235.42</v>
          </cell>
          <cell r="BG2688" t="str">
            <v>313</v>
          </cell>
        </row>
        <row r="2689">
          <cell r="AA2689">
            <v>461991.58</v>
          </cell>
          <cell r="BG2689" t="str">
            <v>313</v>
          </cell>
        </row>
        <row r="2690">
          <cell r="AA2690">
            <v>860000</v>
          </cell>
          <cell r="BG2690" t="str">
            <v>313</v>
          </cell>
        </row>
        <row r="2691">
          <cell r="AA2691">
            <v>221503.83</v>
          </cell>
          <cell r="BG2691" t="str">
            <v>313</v>
          </cell>
        </row>
        <row r="2692">
          <cell r="AA2692">
            <v>215074.87</v>
          </cell>
          <cell r="BG2692" t="str">
            <v>313</v>
          </cell>
        </row>
        <row r="2693">
          <cell r="AA2693">
            <v>322659.71999999997</v>
          </cell>
          <cell r="BG2693" t="str">
            <v>313</v>
          </cell>
        </row>
        <row r="2694">
          <cell r="AA2694">
            <v>42500</v>
          </cell>
          <cell r="BG2694" t="str">
            <v>306</v>
          </cell>
        </row>
        <row r="2695">
          <cell r="AA2695">
            <v>169489.23</v>
          </cell>
          <cell r="BG2695" t="str">
            <v>313</v>
          </cell>
        </row>
        <row r="2696">
          <cell r="AA2696">
            <v>135288.42000000001</v>
          </cell>
          <cell r="BG2696" t="str">
            <v>313</v>
          </cell>
        </row>
        <row r="2697">
          <cell r="AA2697">
            <v>437500</v>
          </cell>
          <cell r="BG2697" t="str">
            <v>313</v>
          </cell>
        </row>
        <row r="2698">
          <cell r="AA2698">
            <v>356125</v>
          </cell>
          <cell r="BG2698" t="str">
            <v>313</v>
          </cell>
        </row>
        <row r="2699">
          <cell r="AA2699">
            <v>2345.89</v>
          </cell>
          <cell r="BG2699" t="str">
            <v>308</v>
          </cell>
        </row>
        <row r="2700">
          <cell r="AA2700">
            <v>73131.399999999994</v>
          </cell>
          <cell r="BG2700" t="str">
            <v>313</v>
          </cell>
        </row>
        <row r="2701">
          <cell r="AA2701">
            <v>226892.88</v>
          </cell>
          <cell r="BG2701" t="str">
            <v>313</v>
          </cell>
        </row>
        <row r="2702">
          <cell r="AA2702">
            <v>72821.320000000007</v>
          </cell>
          <cell r="BG2702" t="str">
            <v>313</v>
          </cell>
        </row>
        <row r="2703">
          <cell r="AA2703">
            <v>1113216.45</v>
          </cell>
          <cell r="BG2703" t="str">
            <v>313</v>
          </cell>
        </row>
        <row r="2704">
          <cell r="AA2704">
            <v>55901.52</v>
          </cell>
          <cell r="BG2704" t="str">
            <v>313</v>
          </cell>
        </row>
        <row r="2705">
          <cell r="AA2705">
            <v>1050000</v>
          </cell>
          <cell r="BG2705" t="str">
            <v>313</v>
          </cell>
        </row>
        <row r="2706">
          <cell r="AA2706">
            <v>850000</v>
          </cell>
          <cell r="BG2706" t="str">
            <v>313</v>
          </cell>
        </row>
        <row r="2707">
          <cell r="AA2707">
            <v>925000</v>
          </cell>
          <cell r="BG2707" t="str">
            <v>313</v>
          </cell>
        </row>
        <row r="2708">
          <cell r="AA2708">
            <v>170557.78</v>
          </cell>
          <cell r="BG2708" t="str">
            <v>313</v>
          </cell>
        </row>
        <row r="2709">
          <cell r="AA2709">
            <v>207345.18</v>
          </cell>
          <cell r="BG2709" t="str">
            <v>313</v>
          </cell>
        </row>
        <row r="2710">
          <cell r="AA2710">
            <v>49540.55</v>
          </cell>
          <cell r="BG2710" t="str">
            <v>308</v>
          </cell>
        </row>
        <row r="2711">
          <cell r="AA2711">
            <v>14210.95</v>
          </cell>
          <cell r="BG2711" t="str">
            <v>313</v>
          </cell>
        </row>
        <row r="2712">
          <cell r="AA2712">
            <v>371573.14</v>
          </cell>
          <cell r="BG2712" t="str">
            <v>308</v>
          </cell>
        </row>
        <row r="2713">
          <cell r="AA2713">
            <v>5132.3500000000004</v>
          </cell>
          <cell r="BG2713" t="str">
            <v>308</v>
          </cell>
        </row>
        <row r="2714">
          <cell r="AA2714">
            <v>450363.06</v>
          </cell>
          <cell r="BG2714" t="str">
            <v>313</v>
          </cell>
        </row>
        <row r="2715">
          <cell r="AA2715">
            <v>193012.83</v>
          </cell>
          <cell r="BG2715" t="str">
            <v>313</v>
          </cell>
        </row>
        <row r="2716">
          <cell r="AA2716">
            <v>1031250</v>
          </cell>
          <cell r="BG2716" t="str">
            <v>313</v>
          </cell>
        </row>
        <row r="2717">
          <cell r="AA2717">
            <v>2259119</v>
          </cell>
          <cell r="BG2717" t="str">
            <v>313</v>
          </cell>
        </row>
        <row r="2718">
          <cell r="AA2718">
            <v>800799.05</v>
          </cell>
          <cell r="BG2718" t="str">
            <v>313</v>
          </cell>
        </row>
        <row r="2719">
          <cell r="AA2719">
            <v>1943842.7</v>
          </cell>
          <cell r="BG2719" t="str">
            <v>313</v>
          </cell>
        </row>
        <row r="2720">
          <cell r="AA2720">
            <v>179262.19</v>
          </cell>
          <cell r="BG2720" t="str">
            <v>313</v>
          </cell>
        </row>
        <row r="2721">
          <cell r="AA2721">
            <v>270829.69</v>
          </cell>
          <cell r="BG2721" t="str">
            <v>313</v>
          </cell>
        </row>
        <row r="2722">
          <cell r="AA2722">
            <v>241591.96</v>
          </cell>
          <cell r="BG2722" t="str">
            <v>313</v>
          </cell>
        </row>
        <row r="2723">
          <cell r="AA2723">
            <v>316695.61</v>
          </cell>
          <cell r="BG2723" t="str">
            <v>313</v>
          </cell>
        </row>
        <row r="2724">
          <cell r="AA2724">
            <v>450008.69</v>
          </cell>
          <cell r="BG2724" t="str">
            <v>313</v>
          </cell>
        </row>
        <row r="2725">
          <cell r="AA2725">
            <v>471314.3</v>
          </cell>
          <cell r="BG2725" t="str">
            <v>313</v>
          </cell>
        </row>
        <row r="2726">
          <cell r="AA2726">
            <v>61274.96</v>
          </cell>
          <cell r="BG2726" t="str">
            <v>313</v>
          </cell>
        </row>
        <row r="2727">
          <cell r="AA2727">
            <v>360000</v>
          </cell>
          <cell r="BG2727" t="str">
            <v>313</v>
          </cell>
        </row>
        <row r="2728">
          <cell r="AA2728">
            <v>360000</v>
          </cell>
          <cell r="BG2728" t="str">
            <v>313</v>
          </cell>
        </row>
        <row r="2729">
          <cell r="AA2729">
            <v>158333.47</v>
          </cell>
          <cell r="BG2729" t="str">
            <v>313</v>
          </cell>
        </row>
        <row r="2730">
          <cell r="AA2730">
            <v>285381.44</v>
          </cell>
          <cell r="BG2730" t="str">
            <v>313</v>
          </cell>
        </row>
        <row r="2731">
          <cell r="AA2731">
            <v>393750</v>
          </cell>
          <cell r="BG2731" t="str">
            <v>313</v>
          </cell>
        </row>
        <row r="2732">
          <cell r="AA2732">
            <v>155403.38</v>
          </cell>
          <cell r="BG2732" t="str">
            <v>313</v>
          </cell>
        </row>
        <row r="2733">
          <cell r="AA2733">
            <v>148201.25</v>
          </cell>
          <cell r="BG2733" t="str">
            <v>313</v>
          </cell>
        </row>
        <row r="2734">
          <cell r="AA2734">
            <v>1425000</v>
          </cell>
          <cell r="BG2734" t="str">
            <v>313</v>
          </cell>
        </row>
        <row r="2735">
          <cell r="AA2735">
            <v>1143750</v>
          </cell>
          <cell r="BG2735" t="str">
            <v>313</v>
          </cell>
        </row>
        <row r="2736">
          <cell r="AA2736">
            <v>1700000.03</v>
          </cell>
          <cell r="BG2736" t="str">
            <v>313</v>
          </cell>
        </row>
        <row r="2737">
          <cell r="AA2737">
            <v>855263.21</v>
          </cell>
          <cell r="BG2737" t="str">
            <v>313</v>
          </cell>
        </row>
        <row r="2738">
          <cell r="AA2738">
            <v>877500</v>
          </cell>
          <cell r="BG2738" t="str">
            <v>313</v>
          </cell>
        </row>
        <row r="2739">
          <cell r="AA2739">
            <v>10305</v>
          </cell>
          <cell r="BG2739" t="str">
            <v>313</v>
          </cell>
        </row>
        <row r="2740">
          <cell r="AA2740">
            <v>25979.45</v>
          </cell>
          <cell r="BG2740" t="str">
            <v>313</v>
          </cell>
        </row>
        <row r="2741">
          <cell r="AA2741">
            <v>44185.77</v>
          </cell>
          <cell r="BG2741" t="str">
            <v>313</v>
          </cell>
        </row>
        <row r="2742">
          <cell r="AA2742">
            <v>4319.63</v>
          </cell>
          <cell r="BG2742" t="str">
            <v>313</v>
          </cell>
        </row>
        <row r="2743">
          <cell r="AA2743">
            <v>225000.11</v>
          </cell>
          <cell r="BG2743" t="str">
            <v>313</v>
          </cell>
        </row>
        <row r="2744">
          <cell r="AA2744">
            <v>1425000</v>
          </cell>
          <cell r="BG2744" t="str">
            <v>313</v>
          </cell>
        </row>
        <row r="2745">
          <cell r="AA2745">
            <v>1072500</v>
          </cell>
          <cell r="BG2745" t="str">
            <v>313</v>
          </cell>
        </row>
        <row r="2746">
          <cell r="AA2746">
            <v>16425.45</v>
          </cell>
          <cell r="BG2746" t="str">
            <v>308</v>
          </cell>
        </row>
        <row r="2747">
          <cell r="AA2747">
            <v>278356.86</v>
          </cell>
          <cell r="BG2747" t="str">
            <v>308</v>
          </cell>
        </row>
        <row r="2748">
          <cell r="AA2748">
            <v>200719.2</v>
          </cell>
          <cell r="BG2748" t="str">
            <v>308</v>
          </cell>
        </row>
        <row r="2749">
          <cell r="AA2749">
            <v>862500</v>
          </cell>
          <cell r="BG2749" t="str">
            <v>313</v>
          </cell>
        </row>
        <row r="2750">
          <cell r="AA2750">
            <v>900000</v>
          </cell>
          <cell r="BG2750" t="str">
            <v>313</v>
          </cell>
        </row>
        <row r="2751">
          <cell r="AA2751">
            <v>950000</v>
          </cell>
          <cell r="BG2751" t="str">
            <v>313</v>
          </cell>
        </row>
        <row r="2752">
          <cell r="AA2752">
            <v>125000.08</v>
          </cell>
          <cell r="BG2752" t="str">
            <v>308</v>
          </cell>
        </row>
        <row r="2753">
          <cell r="AA2753">
            <v>262500</v>
          </cell>
          <cell r="BG2753" t="str">
            <v>313</v>
          </cell>
        </row>
        <row r="2754">
          <cell r="AA2754">
            <v>332183.94</v>
          </cell>
          <cell r="BG2754" t="str">
            <v>313</v>
          </cell>
        </row>
        <row r="2755">
          <cell r="AA2755">
            <v>192623.06</v>
          </cell>
          <cell r="BG2755" t="str">
            <v>313</v>
          </cell>
        </row>
        <row r="2756">
          <cell r="AA2756">
            <v>242437.1</v>
          </cell>
          <cell r="BG2756" t="str">
            <v>313</v>
          </cell>
        </row>
        <row r="2757">
          <cell r="AA2757">
            <v>37411.03</v>
          </cell>
          <cell r="BG2757" t="str">
            <v>313</v>
          </cell>
        </row>
        <row r="2758">
          <cell r="AA2758">
            <v>323664.08</v>
          </cell>
          <cell r="BG2758" t="str">
            <v>313</v>
          </cell>
        </row>
        <row r="2759">
          <cell r="AA2759">
            <v>37411.03</v>
          </cell>
          <cell r="BG2759" t="str">
            <v>313</v>
          </cell>
        </row>
        <row r="2760">
          <cell r="AA2760">
            <v>442972.24</v>
          </cell>
          <cell r="BG2760" t="str">
            <v>308</v>
          </cell>
        </row>
        <row r="2761">
          <cell r="AA2761">
            <v>210000</v>
          </cell>
          <cell r="BG2761" t="str">
            <v>313</v>
          </cell>
        </row>
        <row r="2762">
          <cell r="AA2762">
            <v>416666.9</v>
          </cell>
          <cell r="BG2762" t="str">
            <v>313</v>
          </cell>
        </row>
        <row r="2763">
          <cell r="AA2763">
            <v>537789.03</v>
          </cell>
          <cell r="BG2763" t="str">
            <v>313</v>
          </cell>
        </row>
        <row r="2764">
          <cell r="AA2764">
            <v>93750</v>
          </cell>
          <cell r="BG2764" t="str">
            <v>313</v>
          </cell>
        </row>
        <row r="2765">
          <cell r="AA2765">
            <v>205734.27</v>
          </cell>
          <cell r="BG2765" t="str">
            <v>313</v>
          </cell>
        </row>
        <row r="2766">
          <cell r="AA2766">
            <v>94272.01</v>
          </cell>
          <cell r="BG2766" t="str">
            <v>308</v>
          </cell>
        </row>
        <row r="2767">
          <cell r="AA2767">
            <v>75345.45</v>
          </cell>
          <cell r="BG2767" t="str">
            <v>313</v>
          </cell>
        </row>
        <row r="2768">
          <cell r="AA2768">
            <v>8424.4699999999993</v>
          </cell>
          <cell r="BG2768" t="str">
            <v>308</v>
          </cell>
        </row>
        <row r="2769">
          <cell r="AA2769">
            <v>80972.800000000003</v>
          </cell>
          <cell r="BG2769" t="str">
            <v>308</v>
          </cell>
        </row>
        <row r="2770">
          <cell r="AA2770">
            <v>144092.22</v>
          </cell>
          <cell r="BG2770" t="str">
            <v>308</v>
          </cell>
        </row>
        <row r="2771">
          <cell r="AA2771">
            <v>219287.5</v>
          </cell>
          <cell r="BG2771" t="str">
            <v>313</v>
          </cell>
        </row>
        <row r="2772">
          <cell r="AA2772">
            <v>186547.34</v>
          </cell>
          <cell r="BG2772" t="str">
            <v>313</v>
          </cell>
        </row>
        <row r="2773">
          <cell r="AA2773">
            <v>247191.21</v>
          </cell>
          <cell r="BG2773" t="str">
            <v>313</v>
          </cell>
        </row>
        <row r="2774">
          <cell r="AA2774">
            <v>195876.53</v>
          </cell>
          <cell r="BG2774" t="str">
            <v>313</v>
          </cell>
        </row>
        <row r="2775">
          <cell r="AA2775">
            <v>168544.92</v>
          </cell>
          <cell r="BG2775" t="str">
            <v>313</v>
          </cell>
        </row>
        <row r="2776">
          <cell r="AA2776">
            <v>182500</v>
          </cell>
          <cell r="BG2776" t="str">
            <v>313</v>
          </cell>
        </row>
        <row r="2777">
          <cell r="AA2777">
            <v>275000</v>
          </cell>
          <cell r="BG2777" t="str">
            <v>313</v>
          </cell>
        </row>
        <row r="2778">
          <cell r="AA2778">
            <v>256250</v>
          </cell>
          <cell r="BG2778" t="str">
            <v>313</v>
          </cell>
        </row>
        <row r="2779">
          <cell r="AA2779">
            <v>172273.05</v>
          </cell>
          <cell r="BG2779" t="str">
            <v>313</v>
          </cell>
        </row>
        <row r="2780">
          <cell r="AA2780">
            <v>216342.37</v>
          </cell>
          <cell r="BG2780" t="str">
            <v>313</v>
          </cell>
        </row>
        <row r="2781">
          <cell r="AA2781">
            <v>2550000</v>
          </cell>
          <cell r="BG2781" t="str">
            <v>313</v>
          </cell>
        </row>
        <row r="2782">
          <cell r="AA2782">
            <v>866666.64</v>
          </cell>
          <cell r="BG2782" t="str">
            <v>313</v>
          </cell>
        </row>
        <row r="2783">
          <cell r="AA2783">
            <v>22628.85</v>
          </cell>
          <cell r="BG2783" t="str">
            <v>308</v>
          </cell>
        </row>
        <row r="2784">
          <cell r="AA2784">
            <v>270000</v>
          </cell>
          <cell r="BG2784" t="str">
            <v>306</v>
          </cell>
        </row>
        <row r="2785">
          <cell r="AA2785">
            <v>401969.07</v>
          </cell>
          <cell r="BG2785" t="str">
            <v>313</v>
          </cell>
        </row>
        <row r="2786">
          <cell r="AA2786">
            <v>174000</v>
          </cell>
          <cell r="BG2786" t="str">
            <v>313</v>
          </cell>
        </row>
        <row r="2787">
          <cell r="AA2787">
            <v>299540.67</v>
          </cell>
          <cell r="BG2787" t="str">
            <v>313</v>
          </cell>
        </row>
        <row r="2788">
          <cell r="AA2788">
            <v>200000.12</v>
          </cell>
          <cell r="BG2788" t="str">
            <v>313</v>
          </cell>
        </row>
        <row r="2789">
          <cell r="AA2789">
            <v>440453.1</v>
          </cell>
          <cell r="BG2789" t="str">
            <v>313</v>
          </cell>
        </row>
        <row r="2790">
          <cell r="AA2790">
            <v>338833.51</v>
          </cell>
          <cell r="BG2790" t="str">
            <v>313</v>
          </cell>
        </row>
        <row r="2791">
          <cell r="AA2791">
            <v>484317.16</v>
          </cell>
          <cell r="BG2791" t="str">
            <v>313</v>
          </cell>
        </row>
        <row r="2792">
          <cell r="AA2792">
            <v>15057.12</v>
          </cell>
          <cell r="BG2792" t="str">
            <v>308</v>
          </cell>
        </row>
        <row r="2793">
          <cell r="AA2793">
            <v>287500</v>
          </cell>
          <cell r="BG2793" t="str">
            <v>313</v>
          </cell>
        </row>
        <row r="2794">
          <cell r="AA2794">
            <v>77083.45</v>
          </cell>
          <cell r="BG2794" t="str">
            <v>313</v>
          </cell>
        </row>
        <row r="2795">
          <cell r="AA2795">
            <v>175875</v>
          </cell>
          <cell r="BG2795" t="str">
            <v>313</v>
          </cell>
        </row>
        <row r="2796">
          <cell r="AA2796">
            <v>204220.22</v>
          </cell>
          <cell r="BG2796" t="str">
            <v>313</v>
          </cell>
        </row>
        <row r="2797">
          <cell r="AA2797">
            <v>224474.05</v>
          </cell>
          <cell r="BG2797" t="str">
            <v>313</v>
          </cell>
        </row>
        <row r="2798">
          <cell r="AA2798">
            <v>1117417.6399999999</v>
          </cell>
          <cell r="BG2798" t="str">
            <v>313</v>
          </cell>
        </row>
        <row r="2799">
          <cell r="AA2799">
            <v>214687.5</v>
          </cell>
          <cell r="BG2799" t="str">
            <v>313</v>
          </cell>
        </row>
        <row r="2800">
          <cell r="AA2800">
            <v>166829.44</v>
          </cell>
          <cell r="BG2800" t="str">
            <v>313</v>
          </cell>
        </row>
        <row r="2801">
          <cell r="AA2801">
            <v>193605.37</v>
          </cell>
          <cell r="BG2801" t="str">
            <v>313</v>
          </cell>
        </row>
        <row r="2802">
          <cell r="AA2802">
            <v>215166.1</v>
          </cell>
          <cell r="BG2802" t="str">
            <v>313</v>
          </cell>
        </row>
        <row r="2803">
          <cell r="AA2803">
            <v>24467.4</v>
          </cell>
          <cell r="BG2803" t="str">
            <v>313</v>
          </cell>
        </row>
        <row r="2804">
          <cell r="AA2804">
            <v>155000</v>
          </cell>
          <cell r="BG2804" t="str">
            <v>313</v>
          </cell>
        </row>
        <row r="2805">
          <cell r="AA2805">
            <v>246118.27</v>
          </cell>
          <cell r="BG2805" t="str">
            <v>313</v>
          </cell>
        </row>
        <row r="2806">
          <cell r="AA2806">
            <v>179166.61</v>
          </cell>
          <cell r="BG2806" t="str">
            <v>313</v>
          </cell>
        </row>
        <row r="2807">
          <cell r="AA2807">
            <v>62387.11</v>
          </cell>
          <cell r="BG2807" t="str">
            <v>313</v>
          </cell>
        </row>
        <row r="2808">
          <cell r="AA2808">
            <v>2880000</v>
          </cell>
          <cell r="BG2808" t="str">
            <v>313</v>
          </cell>
        </row>
        <row r="2809">
          <cell r="AA2809">
            <v>78556.52</v>
          </cell>
          <cell r="BG2809" t="str">
            <v>313</v>
          </cell>
        </row>
        <row r="2810">
          <cell r="AA2810">
            <v>2880000</v>
          </cell>
          <cell r="BG2810" t="str">
            <v>313</v>
          </cell>
        </row>
        <row r="2811">
          <cell r="AA2811">
            <v>211927.86</v>
          </cell>
          <cell r="BG2811" t="str">
            <v>313</v>
          </cell>
        </row>
        <row r="2812">
          <cell r="AA2812">
            <v>247943.34</v>
          </cell>
          <cell r="BG2812" t="str">
            <v>313</v>
          </cell>
        </row>
        <row r="2813">
          <cell r="AA2813">
            <v>300000</v>
          </cell>
          <cell r="BG2813" t="str">
            <v>313</v>
          </cell>
        </row>
        <row r="2814">
          <cell r="AA2814">
            <v>91261.19</v>
          </cell>
          <cell r="BG2814" t="str">
            <v>308</v>
          </cell>
        </row>
        <row r="2815">
          <cell r="AA2815">
            <v>652500</v>
          </cell>
          <cell r="BG2815" t="str">
            <v>313</v>
          </cell>
        </row>
        <row r="2816">
          <cell r="AA2816">
            <v>25833.43</v>
          </cell>
          <cell r="BG2816" t="str">
            <v>313</v>
          </cell>
        </row>
        <row r="2817">
          <cell r="AA2817">
            <v>25833.43</v>
          </cell>
          <cell r="BG2817" t="str">
            <v>313</v>
          </cell>
        </row>
        <row r="2818">
          <cell r="AA2818">
            <v>26250.05</v>
          </cell>
          <cell r="BG2818" t="str">
            <v>313</v>
          </cell>
        </row>
        <row r="2819">
          <cell r="AA2819">
            <v>49500</v>
          </cell>
          <cell r="BG2819" t="str">
            <v>313</v>
          </cell>
        </row>
        <row r="2820">
          <cell r="AA2820">
            <v>227594.41</v>
          </cell>
          <cell r="BG2820" t="str">
            <v>313</v>
          </cell>
        </row>
        <row r="2821">
          <cell r="AA2821">
            <v>267408.77</v>
          </cell>
          <cell r="BG2821" t="str">
            <v>313</v>
          </cell>
        </row>
        <row r="2822">
          <cell r="AA2822">
            <v>142732.64000000001</v>
          </cell>
          <cell r="BG2822" t="str">
            <v>313</v>
          </cell>
        </row>
        <row r="2823">
          <cell r="AA2823">
            <v>280268.28999999998</v>
          </cell>
          <cell r="BG2823" t="str">
            <v>313</v>
          </cell>
        </row>
        <row r="2824">
          <cell r="AA2824">
            <v>770000</v>
          </cell>
          <cell r="BG2824" t="str">
            <v>313</v>
          </cell>
        </row>
        <row r="2825">
          <cell r="AA2825">
            <v>88000</v>
          </cell>
          <cell r="BG2825" t="str">
            <v>313</v>
          </cell>
        </row>
        <row r="2826">
          <cell r="AA2826">
            <v>29164.89</v>
          </cell>
          <cell r="BG2826" t="str">
            <v>313</v>
          </cell>
        </row>
        <row r="2827">
          <cell r="AA2827">
            <v>54609.05</v>
          </cell>
          <cell r="BG2827" t="str">
            <v>313</v>
          </cell>
        </row>
        <row r="2828">
          <cell r="AA2828">
            <v>70413.490000000005</v>
          </cell>
          <cell r="BG2828" t="str">
            <v>313</v>
          </cell>
        </row>
        <row r="2829">
          <cell r="AA2829">
            <v>249284.53</v>
          </cell>
          <cell r="BG2829" t="str">
            <v>313</v>
          </cell>
        </row>
        <row r="2830">
          <cell r="AA2830">
            <v>254002.48</v>
          </cell>
          <cell r="BG2830" t="str">
            <v>313</v>
          </cell>
        </row>
        <row r="2831">
          <cell r="AA2831">
            <v>50000</v>
          </cell>
          <cell r="BG2831" t="str">
            <v>313</v>
          </cell>
        </row>
        <row r="2832">
          <cell r="AA2832">
            <v>69385.279999999999</v>
          </cell>
          <cell r="BG2832" t="str">
            <v>313</v>
          </cell>
        </row>
        <row r="2833">
          <cell r="AA2833">
            <v>517500</v>
          </cell>
          <cell r="BG2833" t="str">
            <v>313</v>
          </cell>
        </row>
        <row r="2834">
          <cell r="AA2834">
            <v>58841.57</v>
          </cell>
          <cell r="BG2834" t="str">
            <v>313</v>
          </cell>
        </row>
        <row r="2835">
          <cell r="AA2835">
            <v>450000</v>
          </cell>
          <cell r="BG2835" t="str">
            <v>313</v>
          </cell>
        </row>
        <row r="2836">
          <cell r="AA2836">
            <v>183979.24</v>
          </cell>
          <cell r="BG2836" t="str">
            <v>313</v>
          </cell>
        </row>
        <row r="2837">
          <cell r="AA2837">
            <v>72244.759999999995</v>
          </cell>
          <cell r="BG2837" t="str">
            <v>313</v>
          </cell>
        </row>
        <row r="2838">
          <cell r="AA2838">
            <v>264512</v>
          </cell>
          <cell r="BG2838" t="str">
            <v>308</v>
          </cell>
        </row>
        <row r="2839">
          <cell r="AA2839">
            <v>268068.3</v>
          </cell>
          <cell r="BG2839" t="str">
            <v>313</v>
          </cell>
        </row>
        <row r="2840">
          <cell r="AA2840">
            <v>36050.050000000003</v>
          </cell>
          <cell r="BG2840" t="str">
            <v>313</v>
          </cell>
        </row>
        <row r="2841">
          <cell r="AA2841">
            <v>229516.71</v>
          </cell>
          <cell r="BG2841" t="str">
            <v>313</v>
          </cell>
        </row>
        <row r="2842">
          <cell r="AA2842">
            <v>251250</v>
          </cell>
          <cell r="BG2842" t="str">
            <v>313</v>
          </cell>
        </row>
        <row r="2843">
          <cell r="AA2843">
            <v>321121.94</v>
          </cell>
          <cell r="BG2843" t="str">
            <v>308</v>
          </cell>
        </row>
        <row r="2844">
          <cell r="AA2844">
            <v>1800900</v>
          </cell>
          <cell r="BG2844" t="str">
            <v>301</v>
          </cell>
        </row>
        <row r="2845">
          <cell r="AA2845">
            <v>288275.36</v>
          </cell>
          <cell r="BG2845" t="str">
            <v>313</v>
          </cell>
        </row>
        <row r="2846">
          <cell r="AA2846">
            <v>296424.87</v>
          </cell>
          <cell r="BG2846" t="str">
            <v>313</v>
          </cell>
        </row>
        <row r="2847">
          <cell r="AA2847">
            <v>1080000</v>
          </cell>
          <cell r="BG2847" t="str">
            <v>313</v>
          </cell>
        </row>
        <row r="2848">
          <cell r="AA2848">
            <v>2925000</v>
          </cell>
          <cell r="BG2848" t="str">
            <v>313</v>
          </cell>
        </row>
        <row r="2849">
          <cell r="AA2849">
            <v>6132.95</v>
          </cell>
          <cell r="BG2849" t="str">
            <v>313</v>
          </cell>
        </row>
        <row r="2850">
          <cell r="AA2850">
            <v>10921.05</v>
          </cell>
          <cell r="BG2850" t="str">
            <v>308</v>
          </cell>
        </row>
        <row r="2851">
          <cell r="AA2851">
            <v>200879.18</v>
          </cell>
          <cell r="BG2851" t="str">
            <v>313</v>
          </cell>
        </row>
        <row r="2852">
          <cell r="AA2852">
            <v>720000</v>
          </cell>
          <cell r="BG2852" t="str">
            <v>313</v>
          </cell>
        </row>
        <row r="2853">
          <cell r="AA2853">
            <v>235000</v>
          </cell>
          <cell r="BG2853" t="str">
            <v>306</v>
          </cell>
        </row>
        <row r="2854">
          <cell r="AA2854">
            <v>65088.53</v>
          </cell>
          <cell r="BG2854" t="str">
            <v>313</v>
          </cell>
        </row>
        <row r="2855">
          <cell r="AA2855">
            <v>34721.410000000003</v>
          </cell>
          <cell r="BG2855" t="str">
            <v>313</v>
          </cell>
        </row>
        <row r="2856">
          <cell r="AA2856">
            <v>116000</v>
          </cell>
          <cell r="BG2856" t="str">
            <v>313</v>
          </cell>
        </row>
        <row r="2857">
          <cell r="AA2857">
            <v>266000</v>
          </cell>
          <cell r="BG2857" t="str">
            <v>313</v>
          </cell>
        </row>
        <row r="2858">
          <cell r="AA2858">
            <v>248552.47</v>
          </cell>
          <cell r="BG2858" t="str">
            <v>313</v>
          </cell>
        </row>
        <row r="2859">
          <cell r="AA2859">
            <v>1225000</v>
          </cell>
          <cell r="BG2859" t="str">
            <v>313</v>
          </cell>
        </row>
        <row r="2860">
          <cell r="AA2860">
            <v>706666.69</v>
          </cell>
          <cell r="BG2860" t="str">
            <v>313</v>
          </cell>
        </row>
        <row r="2861">
          <cell r="AA2861">
            <v>765000</v>
          </cell>
          <cell r="BG2861" t="str">
            <v>313</v>
          </cell>
        </row>
        <row r="2862">
          <cell r="AA2862">
            <v>1400000</v>
          </cell>
          <cell r="BG2862" t="str">
            <v>313</v>
          </cell>
        </row>
        <row r="2863">
          <cell r="AA2863">
            <v>82327.59</v>
          </cell>
          <cell r="BG2863" t="str">
            <v>313</v>
          </cell>
        </row>
        <row r="2864">
          <cell r="AA2864">
            <v>34267.01</v>
          </cell>
          <cell r="BG2864" t="str">
            <v>313</v>
          </cell>
        </row>
        <row r="2865">
          <cell r="AA2865">
            <v>14548.82</v>
          </cell>
          <cell r="BG2865" t="str">
            <v>313</v>
          </cell>
        </row>
        <row r="2866">
          <cell r="AA2866">
            <v>419512.04</v>
          </cell>
          <cell r="BG2866" t="str">
            <v>313</v>
          </cell>
        </row>
        <row r="2867">
          <cell r="AA2867">
            <v>192830.87</v>
          </cell>
          <cell r="BG2867" t="str">
            <v>313</v>
          </cell>
        </row>
        <row r="2868">
          <cell r="AA2868">
            <v>452349.54</v>
          </cell>
          <cell r="BG2868" t="str">
            <v>313</v>
          </cell>
        </row>
        <row r="2869">
          <cell r="AA2869">
            <v>452349.54</v>
          </cell>
          <cell r="BG2869" t="str">
            <v>313</v>
          </cell>
        </row>
        <row r="2870">
          <cell r="AA2870">
            <v>143750</v>
          </cell>
          <cell r="BG2870" t="str">
            <v>313</v>
          </cell>
        </row>
        <row r="2871">
          <cell r="AA2871">
            <v>160000</v>
          </cell>
          <cell r="BG2871" t="str">
            <v>313</v>
          </cell>
        </row>
        <row r="2872">
          <cell r="AA2872">
            <v>78771.27</v>
          </cell>
          <cell r="BG2872" t="str">
            <v>313</v>
          </cell>
        </row>
        <row r="2873">
          <cell r="AA2873">
            <v>695376.15</v>
          </cell>
          <cell r="BG2873" t="str">
            <v>313</v>
          </cell>
        </row>
        <row r="2874">
          <cell r="AA2874">
            <v>216714.25</v>
          </cell>
          <cell r="BG2874" t="str">
            <v>313</v>
          </cell>
        </row>
        <row r="2875">
          <cell r="AA2875">
            <v>223571.22</v>
          </cell>
          <cell r="BG2875" t="str">
            <v>313</v>
          </cell>
        </row>
        <row r="2876">
          <cell r="AA2876">
            <v>1380338.57</v>
          </cell>
          <cell r="BG2876" t="str">
            <v>313</v>
          </cell>
        </row>
        <row r="2877">
          <cell r="AA2877">
            <v>1157046.97</v>
          </cell>
          <cell r="BG2877" t="str">
            <v>313</v>
          </cell>
        </row>
        <row r="2878">
          <cell r="AA2878">
            <v>47500</v>
          </cell>
          <cell r="BG2878" t="str">
            <v>313</v>
          </cell>
        </row>
        <row r="2879">
          <cell r="AA2879">
            <v>18750</v>
          </cell>
          <cell r="BG2879" t="str">
            <v>313</v>
          </cell>
        </row>
        <row r="2880">
          <cell r="AA2880">
            <v>247000</v>
          </cell>
          <cell r="BG2880" t="str">
            <v>313</v>
          </cell>
        </row>
        <row r="2881">
          <cell r="AA2881">
            <v>617968.5</v>
          </cell>
          <cell r="BG2881" t="str">
            <v>313</v>
          </cell>
        </row>
        <row r="2882">
          <cell r="AA2882">
            <v>132326.19</v>
          </cell>
          <cell r="BG2882" t="str">
            <v>308</v>
          </cell>
        </row>
        <row r="2883">
          <cell r="AA2883">
            <v>1365448.7</v>
          </cell>
          <cell r="BG2883" t="str">
            <v>313</v>
          </cell>
        </row>
        <row r="2884">
          <cell r="AA2884">
            <v>343208.28</v>
          </cell>
          <cell r="BG2884" t="str">
            <v>313</v>
          </cell>
        </row>
        <row r="2885">
          <cell r="AA2885">
            <v>1925000</v>
          </cell>
          <cell r="BG2885" t="str">
            <v>313</v>
          </cell>
        </row>
        <row r="2886">
          <cell r="AA2886">
            <v>533607.52</v>
          </cell>
          <cell r="BG2886" t="str">
            <v>313</v>
          </cell>
        </row>
        <row r="2887">
          <cell r="AA2887">
            <v>437500</v>
          </cell>
          <cell r="BG2887" t="str">
            <v>313</v>
          </cell>
        </row>
        <row r="2888">
          <cell r="AA2888">
            <v>52875</v>
          </cell>
          <cell r="BG2888" t="str">
            <v>313</v>
          </cell>
        </row>
        <row r="2889">
          <cell r="AA2889">
            <v>221626.35</v>
          </cell>
          <cell r="BG2889" t="str">
            <v>313</v>
          </cell>
        </row>
        <row r="2890">
          <cell r="AA2890">
            <v>93847.92</v>
          </cell>
          <cell r="BG2890" t="str">
            <v>313</v>
          </cell>
        </row>
        <row r="2891">
          <cell r="AA2891">
            <v>8800</v>
          </cell>
          <cell r="BG2891" t="str">
            <v>313</v>
          </cell>
        </row>
        <row r="2892">
          <cell r="AA2892">
            <v>36666.92</v>
          </cell>
          <cell r="BG2892" t="str">
            <v>313</v>
          </cell>
        </row>
        <row r="2893">
          <cell r="AA2893">
            <v>4000</v>
          </cell>
          <cell r="BG2893" t="str">
            <v>313</v>
          </cell>
        </row>
        <row r="2894">
          <cell r="AA2894">
            <v>21953.119999999999</v>
          </cell>
          <cell r="BG2894" t="str">
            <v>313</v>
          </cell>
        </row>
        <row r="2895">
          <cell r="AA2895">
            <v>21500</v>
          </cell>
          <cell r="BG2895" t="str">
            <v>313</v>
          </cell>
        </row>
        <row r="2896">
          <cell r="AA2896">
            <v>2841.47</v>
          </cell>
          <cell r="BG2896" t="str">
            <v>313</v>
          </cell>
        </row>
        <row r="2897">
          <cell r="AA2897">
            <v>201316.6</v>
          </cell>
          <cell r="BG2897" t="str">
            <v>313</v>
          </cell>
        </row>
        <row r="2898">
          <cell r="AA2898">
            <v>415406.41</v>
          </cell>
          <cell r="BG2898" t="str">
            <v>308</v>
          </cell>
        </row>
        <row r="2899">
          <cell r="AA2899">
            <v>1003750</v>
          </cell>
          <cell r="BG2899" t="str">
            <v>313</v>
          </cell>
        </row>
        <row r="2900">
          <cell r="AA2900">
            <v>208333.24</v>
          </cell>
          <cell r="BG2900" t="str">
            <v>313</v>
          </cell>
        </row>
        <row r="2901">
          <cell r="AA2901">
            <v>900000</v>
          </cell>
          <cell r="BG2901" t="str">
            <v>313</v>
          </cell>
        </row>
        <row r="2902">
          <cell r="AA2902">
            <v>1246.3900000000001</v>
          </cell>
          <cell r="BG2902" t="str">
            <v>308</v>
          </cell>
        </row>
        <row r="2903">
          <cell r="AA2903">
            <v>16444.71</v>
          </cell>
          <cell r="BG2903" t="str">
            <v>308</v>
          </cell>
        </row>
        <row r="2904">
          <cell r="AA2904">
            <v>176865.11</v>
          </cell>
          <cell r="BG2904" t="str">
            <v>308</v>
          </cell>
        </row>
        <row r="2905">
          <cell r="AA2905">
            <v>53100.29</v>
          </cell>
          <cell r="BG2905" t="str">
            <v>308</v>
          </cell>
        </row>
        <row r="2906">
          <cell r="AA2906">
            <v>44719.7</v>
          </cell>
          <cell r="BG2906" t="str">
            <v>308</v>
          </cell>
        </row>
        <row r="2907">
          <cell r="AA2907">
            <v>250000.1</v>
          </cell>
          <cell r="BG2907" t="str">
            <v>313</v>
          </cell>
        </row>
        <row r="2908">
          <cell r="AA2908">
            <v>856412.46</v>
          </cell>
          <cell r="BG2908" t="str">
            <v>313</v>
          </cell>
        </row>
        <row r="2909">
          <cell r="AA2909">
            <v>8308.1299999999992</v>
          </cell>
          <cell r="BG2909" t="str">
            <v>313</v>
          </cell>
        </row>
        <row r="2910">
          <cell r="AA2910">
            <v>360278.61</v>
          </cell>
          <cell r="BG2910" t="str">
            <v>313</v>
          </cell>
        </row>
        <row r="2911">
          <cell r="AA2911">
            <v>1185699.49</v>
          </cell>
          <cell r="BG2911" t="str">
            <v>313</v>
          </cell>
        </row>
        <row r="2912">
          <cell r="AA2912">
            <v>53333.46</v>
          </cell>
          <cell r="BG2912" t="str">
            <v>313</v>
          </cell>
        </row>
        <row r="2913">
          <cell r="AA2913">
            <v>682500</v>
          </cell>
          <cell r="BG2913" t="str">
            <v>313</v>
          </cell>
        </row>
        <row r="2914">
          <cell r="AA2914">
            <v>9290.09</v>
          </cell>
          <cell r="BG2914" t="str">
            <v>308</v>
          </cell>
        </row>
        <row r="2915">
          <cell r="AA2915">
            <v>679036.31</v>
          </cell>
          <cell r="BG2915" t="str">
            <v>308</v>
          </cell>
        </row>
        <row r="2916">
          <cell r="AA2916">
            <v>127492.61</v>
          </cell>
          <cell r="BG2916" t="str">
            <v>308</v>
          </cell>
        </row>
        <row r="2917">
          <cell r="AA2917">
            <v>205341.52</v>
          </cell>
          <cell r="BG2917" t="str">
            <v>313</v>
          </cell>
        </row>
        <row r="2918">
          <cell r="AA2918">
            <v>9901.25</v>
          </cell>
          <cell r="BG2918" t="str">
            <v>313</v>
          </cell>
        </row>
        <row r="2919">
          <cell r="AA2919">
            <v>77083.37</v>
          </cell>
          <cell r="BG2919" t="str">
            <v>313</v>
          </cell>
        </row>
        <row r="2920">
          <cell r="AA2920">
            <v>142308.51</v>
          </cell>
          <cell r="BG2920" t="str">
            <v>313</v>
          </cell>
        </row>
        <row r="2921">
          <cell r="AA2921">
            <v>42692.59</v>
          </cell>
          <cell r="BG2921" t="str">
            <v>313</v>
          </cell>
        </row>
        <row r="2922">
          <cell r="AA2922">
            <v>18974.61</v>
          </cell>
          <cell r="BG2922" t="str">
            <v>313</v>
          </cell>
        </row>
        <row r="2923">
          <cell r="AA2923">
            <v>27749.83</v>
          </cell>
          <cell r="BG2923" t="str">
            <v>313</v>
          </cell>
        </row>
        <row r="2924">
          <cell r="AA2924">
            <v>85688.34</v>
          </cell>
          <cell r="BG2924" t="str">
            <v>313</v>
          </cell>
        </row>
        <row r="2925">
          <cell r="AA2925">
            <v>150000</v>
          </cell>
          <cell r="BG2925" t="str">
            <v>313</v>
          </cell>
        </row>
        <row r="2926">
          <cell r="AA2926">
            <v>642461.54</v>
          </cell>
          <cell r="BG2926" t="str">
            <v>313</v>
          </cell>
        </row>
        <row r="2927">
          <cell r="AA2927">
            <v>101550.46</v>
          </cell>
          <cell r="BG2927" t="str">
            <v>308</v>
          </cell>
        </row>
        <row r="2928">
          <cell r="AA2928">
            <v>20610.53</v>
          </cell>
          <cell r="BG2928" t="str">
            <v>308</v>
          </cell>
        </row>
        <row r="2929">
          <cell r="AA2929">
            <v>155904.22</v>
          </cell>
          <cell r="BG2929" t="str">
            <v>313</v>
          </cell>
        </row>
        <row r="2930">
          <cell r="AA2930">
            <v>400000.12</v>
          </cell>
          <cell r="BG2930" t="str">
            <v>313</v>
          </cell>
        </row>
        <row r="2931">
          <cell r="AA2931">
            <v>866666.64</v>
          </cell>
          <cell r="BG2931" t="str">
            <v>313</v>
          </cell>
        </row>
        <row r="2932">
          <cell r="AA2932">
            <v>232759.81</v>
          </cell>
          <cell r="BG2932" t="str">
            <v>313</v>
          </cell>
        </row>
        <row r="2933">
          <cell r="AA2933">
            <v>321237.14</v>
          </cell>
          <cell r="BG2933" t="str">
            <v>313</v>
          </cell>
        </row>
        <row r="2934">
          <cell r="AA2934">
            <v>39760.120000000003</v>
          </cell>
          <cell r="BG2934" t="str">
            <v>313</v>
          </cell>
        </row>
        <row r="2935">
          <cell r="AA2935">
            <v>798546.33</v>
          </cell>
          <cell r="BG2935" t="str">
            <v>313</v>
          </cell>
        </row>
        <row r="2936">
          <cell r="AA2936">
            <v>53787.24</v>
          </cell>
          <cell r="BG2936" t="str">
            <v>313</v>
          </cell>
        </row>
        <row r="2937">
          <cell r="AA2937">
            <v>14847.42</v>
          </cell>
          <cell r="BG2937" t="str">
            <v>306</v>
          </cell>
        </row>
        <row r="2938">
          <cell r="AA2938">
            <v>433333.56</v>
          </cell>
          <cell r="BG2938" t="str">
            <v>313</v>
          </cell>
        </row>
        <row r="2939">
          <cell r="AA2939">
            <v>233333.44</v>
          </cell>
          <cell r="BG2939" t="str">
            <v>313</v>
          </cell>
        </row>
        <row r="2940">
          <cell r="AA2940">
            <v>588206.34</v>
          </cell>
          <cell r="BG2940" t="str">
            <v>313</v>
          </cell>
        </row>
        <row r="2941">
          <cell r="AA2941">
            <v>367628.93</v>
          </cell>
          <cell r="BG2941" t="str">
            <v>313</v>
          </cell>
        </row>
        <row r="2942">
          <cell r="AA2942">
            <v>383430.19</v>
          </cell>
          <cell r="BG2942" t="str">
            <v>313</v>
          </cell>
        </row>
        <row r="2943">
          <cell r="AA2943">
            <v>160000.24</v>
          </cell>
          <cell r="BG2943" t="str">
            <v>313</v>
          </cell>
        </row>
        <row r="2944">
          <cell r="AA2944">
            <v>1269832.32</v>
          </cell>
          <cell r="BG2944" t="str">
            <v>313</v>
          </cell>
        </row>
        <row r="2945">
          <cell r="AA2945">
            <v>1735753.27</v>
          </cell>
          <cell r="BG2945" t="str">
            <v>313</v>
          </cell>
        </row>
        <row r="2946">
          <cell r="AA2946">
            <v>2664193.4700000002</v>
          </cell>
          <cell r="BG2946" t="str">
            <v>313</v>
          </cell>
        </row>
        <row r="2947">
          <cell r="AA2947">
            <v>555000</v>
          </cell>
          <cell r="BG2947" t="str">
            <v>313</v>
          </cell>
        </row>
        <row r="2948">
          <cell r="AA2948">
            <v>1866666.68</v>
          </cell>
          <cell r="BG2948" t="str">
            <v>313</v>
          </cell>
        </row>
        <row r="2949">
          <cell r="AA2949">
            <v>966666.66</v>
          </cell>
          <cell r="BG2949" t="str">
            <v>313</v>
          </cell>
        </row>
        <row r="2950">
          <cell r="AA2950">
            <v>966666.66</v>
          </cell>
          <cell r="BG2950" t="str">
            <v>313</v>
          </cell>
        </row>
        <row r="2951">
          <cell r="AA2951">
            <v>293750</v>
          </cell>
          <cell r="BG2951" t="str">
            <v>313</v>
          </cell>
        </row>
        <row r="2952">
          <cell r="AA2952">
            <v>440453.1</v>
          </cell>
          <cell r="BG2952" t="str">
            <v>313</v>
          </cell>
        </row>
        <row r="2953">
          <cell r="AA2953">
            <v>293333.38</v>
          </cell>
          <cell r="BG2953" t="str">
            <v>313</v>
          </cell>
        </row>
        <row r="2954">
          <cell r="AA2954">
            <v>29800.73</v>
          </cell>
          <cell r="BG2954" t="str">
            <v>306</v>
          </cell>
        </row>
        <row r="2955">
          <cell r="AA2955">
            <v>262500</v>
          </cell>
          <cell r="BG2955" t="str">
            <v>313</v>
          </cell>
        </row>
        <row r="2956">
          <cell r="AA2956">
            <v>464890.02</v>
          </cell>
          <cell r="BG2956" t="str">
            <v>308</v>
          </cell>
        </row>
        <row r="2957">
          <cell r="AA2957">
            <v>8234374.9900000002</v>
          </cell>
          <cell r="BG2957" t="str">
            <v>313</v>
          </cell>
        </row>
        <row r="2958">
          <cell r="AA2958">
            <v>254297.44</v>
          </cell>
          <cell r="BG2958" t="str">
            <v>313</v>
          </cell>
        </row>
        <row r="2959">
          <cell r="AA2959">
            <v>181569.7</v>
          </cell>
          <cell r="BG2959" t="str">
            <v>313</v>
          </cell>
        </row>
        <row r="2960">
          <cell r="AA2960">
            <v>62906.35</v>
          </cell>
          <cell r="BG2960" t="str">
            <v>313</v>
          </cell>
        </row>
        <row r="2961">
          <cell r="AA2961">
            <v>273750</v>
          </cell>
          <cell r="BG2961" t="str">
            <v>313</v>
          </cell>
        </row>
        <row r="2962">
          <cell r="AA2962">
            <v>488004.79</v>
          </cell>
          <cell r="BG2962" t="str">
            <v>313</v>
          </cell>
        </row>
        <row r="2963">
          <cell r="AA2963">
            <v>69088.37</v>
          </cell>
          <cell r="BG2963" t="str">
            <v>313</v>
          </cell>
        </row>
        <row r="2964">
          <cell r="AA2964">
            <v>15000.14</v>
          </cell>
          <cell r="BG2964" t="str">
            <v>313</v>
          </cell>
        </row>
        <row r="2965">
          <cell r="AA2965">
            <v>193333.54</v>
          </cell>
          <cell r="BG2965" t="str">
            <v>313</v>
          </cell>
        </row>
        <row r="2966">
          <cell r="AA2966">
            <v>258333.43</v>
          </cell>
          <cell r="BG2966" t="str">
            <v>313</v>
          </cell>
        </row>
        <row r="2967">
          <cell r="AA2967">
            <v>239365.16</v>
          </cell>
          <cell r="BG2967" t="str">
            <v>313</v>
          </cell>
        </row>
        <row r="2968">
          <cell r="AA2968">
            <v>198498.87</v>
          </cell>
          <cell r="BG2968" t="str">
            <v>313</v>
          </cell>
        </row>
        <row r="2969">
          <cell r="AA2969">
            <v>988296.56</v>
          </cell>
          <cell r="BG2969" t="str">
            <v>313</v>
          </cell>
        </row>
        <row r="2970">
          <cell r="AA2970">
            <v>562500</v>
          </cell>
          <cell r="BG2970" t="str">
            <v>313</v>
          </cell>
        </row>
        <row r="2971">
          <cell r="AA2971">
            <v>353058.34</v>
          </cell>
          <cell r="BG2971" t="str">
            <v>313</v>
          </cell>
        </row>
        <row r="2972">
          <cell r="AA2972">
            <v>300000</v>
          </cell>
          <cell r="BG2972" t="str">
            <v>313</v>
          </cell>
        </row>
        <row r="2973">
          <cell r="AA2973">
            <v>368317.52</v>
          </cell>
          <cell r="BG2973" t="str">
            <v>313</v>
          </cell>
        </row>
        <row r="2974">
          <cell r="AA2974">
            <v>264043.40000000002</v>
          </cell>
          <cell r="BG2974" t="str">
            <v>313</v>
          </cell>
        </row>
        <row r="2975">
          <cell r="AA2975">
            <v>195230.3</v>
          </cell>
          <cell r="BG2975" t="str">
            <v>313</v>
          </cell>
        </row>
        <row r="2976">
          <cell r="AA2976">
            <v>387188.91</v>
          </cell>
          <cell r="BG2976" t="str">
            <v>313</v>
          </cell>
        </row>
        <row r="2977">
          <cell r="AA2977">
            <v>1032000</v>
          </cell>
          <cell r="BG2977" t="str">
            <v>313</v>
          </cell>
        </row>
        <row r="2978">
          <cell r="AA2978">
            <v>246881.41</v>
          </cell>
          <cell r="BG2978" t="str">
            <v>313</v>
          </cell>
        </row>
        <row r="2979">
          <cell r="AA2979">
            <v>300000</v>
          </cell>
          <cell r="BG2979" t="str">
            <v>313</v>
          </cell>
        </row>
        <row r="2980">
          <cell r="AA2980">
            <v>160000.16</v>
          </cell>
          <cell r="BG2980" t="str">
            <v>313</v>
          </cell>
        </row>
        <row r="2981">
          <cell r="AA2981">
            <v>73333.279999999999</v>
          </cell>
          <cell r="BG2981" t="str">
            <v>313</v>
          </cell>
        </row>
        <row r="2982">
          <cell r="AA2982">
            <v>262500</v>
          </cell>
          <cell r="BG2982" t="str">
            <v>313</v>
          </cell>
        </row>
        <row r="2983">
          <cell r="AA2983">
            <v>917822.74</v>
          </cell>
          <cell r="BG2983" t="str">
            <v>313</v>
          </cell>
        </row>
        <row r="2984">
          <cell r="AA2984">
            <v>892893.75</v>
          </cell>
          <cell r="BG2984" t="str">
            <v>313</v>
          </cell>
        </row>
        <row r="2985">
          <cell r="AA2985">
            <v>749373.25</v>
          </cell>
          <cell r="BG2985" t="str">
            <v>313</v>
          </cell>
        </row>
        <row r="2986">
          <cell r="AA2986">
            <v>1967999.86</v>
          </cell>
          <cell r="BG2986" t="str">
            <v>313</v>
          </cell>
        </row>
        <row r="2987">
          <cell r="AA2987">
            <v>35135.4</v>
          </cell>
          <cell r="BG2987" t="str">
            <v>313</v>
          </cell>
        </row>
        <row r="2988">
          <cell r="AA2988">
            <v>40000.239999999998</v>
          </cell>
          <cell r="BG2988" t="str">
            <v>313</v>
          </cell>
        </row>
        <row r="2989">
          <cell r="AA2989">
            <v>262500</v>
          </cell>
          <cell r="BG2989" t="str">
            <v>313</v>
          </cell>
        </row>
        <row r="2990">
          <cell r="AA2990">
            <v>565012.59</v>
          </cell>
          <cell r="BG2990" t="str">
            <v>313</v>
          </cell>
        </row>
        <row r="2991">
          <cell r="AA2991">
            <v>210469.43</v>
          </cell>
          <cell r="BG2991" t="str">
            <v>308</v>
          </cell>
        </row>
        <row r="2992">
          <cell r="AA2992">
            <v>873000</v>
          </cell>
          <cell r="BG2992" t="str">
            <v>313</v>
          </cell>
        </row>
        <row r="2993">
          <cell r="AA2993">
            <v>180000</v>
          </cell>
          <cell r="BG2993" t="str">
            <v>313</v>
          </cell>
        </row>
        <row r="2994">
          <cell r="AA2994">
            <v>445224.23</v>
          </cell>
          <cell r="BG2994" t="str">
            <v>313</v>
          </cell>
        </row>
        <row r="2995">
          <cell r="AA2995">
            <v>282788.57</v>
          </cell>
          <cell r="BG2995" t="str">
            <v>313</v>
          </cell>
        </row>
        <row r="2996">
          <cell r="AA2996">
            <v>96420.58</v>
          </cell>
          <cell r="BG2996" t="str">
            <v>313</v>
          </cell>
        </row>
        <row r="2997">
          <cell r="AA2997">
            <v>178701.31</v>
          </cell>
          <cell r="BG2997" t="str">
            <v>308</v>
          </cell>
        </row>
        <row r="2998">
          <cell r="AA2998">
            <v>181444.36</v>
          </cell>
          <cell r="BG2998" t="str">
            <v>308</v>
          </cell>
        </row>
        <row r="2999">
          <cell r="AA2999">
            <v>260918.72</v>
          </cell>
          <cell r="BG2999" t="str">
            <v>313</v>
          </cell>
        </row>
        <row r="3000">
          <cell r="AA3000">
            <v>299976.78999999998</v>
          </cell>
          <cell r="BG3000" t="str">
            <v>313</v>
          </cell>
        </row>
        <row r="3001">
          <cell r="AA3001">
            <v>1800000</v>
          </cell>
          <cell r="BG3001" t="str">
            <v>313</v>
          </cell>
        </row>
        <row r="3002">
          <cell r="AA3002">
            <v>62629.25</v>
          </cell>
          <cell r="BG3002" t="str">
            <v>313</v>
          </cell>
        </row>
        <row r="3003">
          <cell r="AA3003">
            <v>676284.61</v>
          </cell>
          <cell r="BG3003" t="str">
            <v>313</v>
          </cell>
        </row>
        <row r="3004">
          <cell r="AA3004">
            <v>187485.41</v>
          </cell>
          <cell r="BG3004" t="str">
            <v>313</v>
          </cell>
        </row>
        <row r="3005">
          <cell r="AA3005">
            <v>51253.81</v>
          </cell>
          <cell r="BG3005" t="str">
            <v>306</v>
          </cell>
        </row>
        <row r="3006">
          <cell r="AA3006">
            <v>75933.77</v>
          </cell>
          <cell r="BG3006" t="str">
            <v>313</v>
          </cell>
        </row>
        <row r="3007">
          <cell r="AA3007">
            <v>577088.46</v>
          </cell>
          <cell r="BG3007" t="str">
            <v>313</v>
          </cell>
        </row>
        <row r="3008">
          <cell r="AA3008">
            <v>161515.35</v>
          </cell>
          <cell r="BG3008" t="str">
            <v>313</v>
          </cell>
        </row>
        <row r="3009">
          <cell r="AA3009">
            <v>366955.31</v>
          </cell>
          <cell r="BG3009" t="str">
            <v>313</v>
          </cell>
        </row>
        <row r="3010">
          <cell r="AA3010">
            <v>120833.54</v>
          </cell>
          <cell r="BG3010" t="str">
            <v>313</v>
          </cell>
        </row>
        <row r="3011">
          <cell r="AA3011">
            <v>29131.200000000001</v>
          </cell>
          <cell r="BG3011" t="str">
            <v>313</v>
          </cell>
        </row>
        <row r="3012">
          <cell r="AA3012">
            <v>99274.7</v>
          </cell>
          <cell r="BG3012" t="str">
            <v>313</v>
          </cell>
        </row>
        <row r="3013">
          <cell r="AA3013">
            <v>33887.65</v>
          </cell>
          <cell r="BG3013" t="str">
            <v>313</v>
          </cell>
        </row>
        <row r="3014">
          <cell r="AA3014">
            <v>128976.08</v>
          </cell>
          <cell r="BG3014" t="str">
            <v>313</v>
          </cell>
        </row>
        <row r="3015">
          <cell r="AA3015">
            <v>249441.04</v>
          </cell>
          <cell r="BG3015" t="str">
            <v>313</v>
          </cell>
        </row>
        <row r="3016">
          <cell r="AA3016">
            <v>224745.3</v>
          </cell>
          <cell r="BG3016" t="str">
            <v>313</v>
          </cell>
        </row>
        <row r="3017">
          <cell r="AA3017">
            <v>740625</v>
          </cell>
          <cell r="BG3017" t="str">
            <v>313</v>
          </cell>
        </row>
        <row r="3018">
          <cell r="AA3018">
            <v>239268.68</v>
          </cell>
          <cell r="BG3018" t="str">
            <v>313</v>
          </cell>
        </row>
        <row r="3019">
          <cell r="AA3019">
            <v>0</v>
          </cell>
          <cell r="BG3019" t="str">
            <v>308</v>
          </cell>
        </row>
        <row r="3020">
          <cell r="AA3020">
            <v>264201.89</v>
          </cell>
          <cell r="BG3020" t="str">
            <v>313</v>
          </cell>
        </row>
        <row r="3021">
          <cell r="AA3021">
            <v>272884.77</v>
          </cell>
          <cell r="BG3021" t="str">
            <v>313</v>
          </cell>
        </row>
        <row r="3022">
          <cell r="AA3022">
            <v>252299.79</v>
          </cell>
          <cell r="BG3022" t="str">
            <v>313</v>
          </cell>
        </row>
        <row r="3023">
          <cell r="AA3023">
            <v>300273.91999999998</v>
          </cell>
          <cell r="BG3023" t="str">
            <v>313</v>
          </cell>
        </row>
        <row r="3024">
          <cell r="AA3024">
            <v>450000</v>
          </cell>
          <cell r="BG3024" t="str">
            <v>313</v>
          </cell>
        </row>
        <row r="3025">
          <cell r="AA3025">
            <v>40000</v>
          </cell>
          <cell r="BG3025" t="str">
            <v>313</v>
          </cell>
        </row>
        <row r="3026">
          <cell r="AA3026">
            <v>84600</v>
          </cell>
          <cell r="BG3026" t="str">
            <v>313</v>
          </cell>
        </row>
        <row r="3027">
          <cell r="AA3027">
            <v>311033.57</v>
          </cell>
          <cell r="BG3027" t="str">
            <v>313</v>
          </cell>
        </row>
        <row r="3028">
          <cell r="AA3028">
            <v>347002.21</v>
          </cell>
          <cell r="BG3028" t="str">
            <v>313</v>
          </cell>
        </row>
        <row r="3029">
          <cell r="AA3029">
            <v>476122.86</v>
          </cell>
          <cell r="BG3029" t="str">
            <v>313</v>
          </cell>
        </row>
        <row r="3030">
          <cell r="AA3030">
            <v>210335.43</v>
          </cell>
          <cell r="BG3030" t="str">
            <v>308</v>
          </cell>
        </row>
        <row r="3031">
          <cell r="AA3031">
            <v>400000</v>
          </cell>
          <cell r="BG3031" t="str">
            <v>313</v>
          </cell>
        </row>
        <row r="3032">
          <cell r="AA3032">
            <v>70000</v>
          </cell>
          <cell r="BG3032" t="str">
            <v>308</v>
          </cell>
        </row>
        <row r="3033">
          <cell r="AA3033">
            <v>244434.73</v>
          </cell>
          <cell r="BG3033" t="str">
            <v>308</v>
          </cell>
        </row>
        <row r="3034">
          <cell r="AA3034">
            <v>1900000</v>
          </cell>
          <cell r="BG3034" t="str">
            <v>313</v>
          </cell>
        </row>
        <row r="3035">
          <cell r="AA3035">
            <v>1601084.93</v>
          </cell>
          <cell r="BG3035" t="str">
            <v>313</v>
          </cell>
        </row>
        <row r="3036">
          <cell r="AA3036">
            <v>11176.27</v>
          </cell>
          <cell r="BG3036" t="str">
            <v>313</v>
          </cell>
        </row>
        <row r="3037">
          <cell r="AA3037">
            <v>156666.71</v>
          </cell>
          <cell r="BG3037" t="str">
            <v>313</v>
          </cell>
        </row>
        <row r="3038">
          <cell r="AA3038">
            <v>176872.61</v>
          </cell>
          <cell r="BG3038" t="str">
            <v>313</v>
          </cell>
        </row>
        <row r="3039">
          <cell r="AA3039">
            <v>17673.68</v>
          </cell>
          <cell r="BG3039" t="str">
            <v>308</v>
          </cell>
        </row>
        <row r="3040">
          <cell r="AA3040">
            <v>182551.05</v>
          </cell>
          <cell r="BG3040" t="str">
            <v>308</v>
          </cell>
        </row>
        <row r="3041">
          <cell r="AA3041">
            <v>1304546.3700000001</v>
          </cell>
          <cell r="BG3041" t="str">
            <v>313</v>
          </cell>
        </row>
        <row r="3042">
          <cell r="AA3042">
            <v>2281250</v>
          </cell>
          <cell r="BG3042" t="str">
            <v>313</v>
          </cell>
        </row>
        <row r="3043">
          <cell r="AA3043">
            <v>2887500</v>
          </cell>
          <cell r="BG3043" t="str">
            <v>313</v>
          </cell>
        </row>
        <row r="3044">
          <cell r="AA3044">
            <v>420917.43</v>
          </cell>
          <cell r="BG3044" t="str">
            <v>313</v>
          </cell>
        </row>
        <row r="3045">
          <cell r="AA3045">
            <v>180000</v>
          </cell>
          <cell r="BG3045" t="str">
            <v>313</v>
          </cell>
        </row>
        <row r="3046">
          <cell r="AA3046">
            <v>356009.56</v>
          </cell>
          <cell r="BG3046" t="str">
            <v>313</v>
          </cell>
        </row>
        <row r="3047">
          <cell r="AA3047">
            <v>600666.68999999994</v>
          </cell>
          <cell r="BG3047" t="str">
            <v>313</v>
          </cell>
        </row>
        <row r="3048">
          <cell r="AA3048">
            <v>356543.7</v>
          </cell>
          <cell r="BG3048" t="str">
            <v>313</v>
          </cell>
        </row>
        <row r="3049">
          <cell r="AA3049">
            <v>194445.3</v>
          </cell>
          <cell r="BG3049" t="str">
            <v>313</v>
          </cell>
        </row>
        <row r="3050">
          <cell r="AA3050">
            <v>202500</v>
          </cell>
          <cell r="BG3050" t="str">
            <v>313</v>
          </cell>
        </row>
        <row r="3051">
          <cell r="AA3051">
            <v>171196.24</v>
          </cell>
          <cell r="BG3051" t="str">
            <v>313</v>
          </cell>
        </row>
        <row r="3052">
          <cell r="AA3052">
            <v>197776.68</v>
          </cell>
          <cell r="BG3052" t="str">
            <v>313</v>
          </cell>
        </row>
        <row r="3053">
          <cell r="AA3053">
            <v>234129.5</v>
          </cell>
          <cell r="BG3053" t="str">
            <v>313</v>
          </cell>
        </row>
        <row r="3054">
          <cell r="AA3054">
            <v>207350.05</v>
          </cell>
          <cell r="BG3054" t="str">
            <v>313</v>
          </cell>
        </row>
        <row r="3055">
          <cell r="AA3055">
            <v>349772.92</v>
          </cell>
          <cell r="BG3055" t="str">
            <v>313</v>
          </cell>
        </row>
        <row r="3056">
          <cell r="AA3056">
            <v>433333.56</v>
          </cell>
          <cell r="BG3056" t="str">
            <v>313</v>
          </cell>
        </row>
        <row r="3057">
          <cell r="AA3057">
            <v>466666.88</v>
          </cell>
          <cell r="BG3057" t="str">
            <v>313</v>
          </cell>
        </row>
        <row r="3058">
          <cell r="AA3058">
            <v>1831781.39</v>
          </cell>
          <cell r="BG3058" t="str">
            <v>313</v>
          </cell>
        </row>
        <row r="3059">
          <cell r="AA3059">
            <v>388613.4</v>
          </cell>
          <cell r="BG3059" t="str">
            <v>308</v>
          </cell>
        </row>
        <row r="3060">
          <cell r="AA3060">
            <v>31627.22</v>
          </cell>
          <cell r="BG3060" t="str">
            <v>313</v>
          </cell>
        </row>
        <row r="3061">
          <cell r="AA3061">
            <v>541660.31999999995</v>
          </cell>
          <cell r="BG3061" t="str">
            <v>313</v>
          </cell>
        </row>
        <row r="3062">
          <cell r="AA3062">
            <v>1907605.31</v>
          </cell>
          <cell r="BG3062" t="str">
            <v>313</v>
          </cell>
        </row>
        <row r="3063">
          <cell r="AA3063">
            <v>274901.58</v>
          </cell>
          <cell r="BG3063" t="str">
            <v>308</v>
          </cell>
        </row>
        <row r="3064">
          <cell r="AA3064">
            <v>244168.67</v>
          </cell>
          <cell r="BG3064" t="str">
            <v>308</v>
          </cell>
        </row>
        <row r="3065">
          <cell r="AA3065">
            <v>53505.33</v>
          </cell>
          <cell r="BG3065" t="str">
            <v>308</v>
          </cell>
        </row>
        <row r="3066">
          <cell r="AA3066">
            <v>37928.03</v>
          </cell>
          <cell r="BG3066" t="str">
            <v>308</v>
          </cell>
        </row>
        <row r="3067">
          <cell r="AA3067">
            <v>180000</v>
          </cell>
          <cell r="BG3067" t="str">
            <v>313</v>
          </cell>
        </row>
        <row r="3068">
          <cell r="AA3068">
            <v>285000</v>
          </cell>
          <cell r="BG3068" t="str">
            <v>313</v>
          </cell>
        </row>
        <row r="3069">
          <cell r="AA3069">
            <v>175278.06</v>
          </cell>
          <cell r="BG3069" t="str">
            <v>313</v>
          </cell>
        </row>
        <row r="3070">
          <cell r="AA3070">
            <v>192841.16</v>
          </cell>
          <cell r="BG3070" t="str">
            <v>313</v>
          </cell>
        </row>
        <row r="3071">
          <cell r="AA3071">
            <v>218271.26</v>
          </cell>
          <cell r="BG3071" t="str">
            <v>313</v>
          </cell>
        </row>
        <row r="3072">
          <cell r="AA3072">
            <v>51943.75</v>
          </cell>
          <cell r="BG3072" t="str">
            <v>313</v>
          </cell>
        </row>
        <row r="3073">
          <cell r="AA3073">
            <v>173451.04</v>
          </cell>
          <cell r="BG3073" t="str">
            <v>313</v>
          </cell>
        </row>
        <row r="3074">
          <cell r="AA3074">
            <v>340921.18</v>
          </cell>
          <cell r="BG3074" t="str">
            <v>313</v>
          </cell>
        </row>
        <row r="3075">
          <cell r="AA3075">
            <v>968047.36</v>
          </cell>
          <cell r="BG3075" t="str">
            <v>313</v>
          </cell>
        </row>
        <row r="3076">
          <cell r="AA3076">
            <v>293034.40999999997</v>
          </cell>
          <cell r="BG3076" t="str">
            <v>313</v>
          </cell>
        </row>
        <row r="3077">
          <cell r="AA3077">
            <v>1805555.54</v>
          </cell>
          <cell r="BG3077" t="str">
            <v>313</v>
          </cell>
        </row>
        <row r="3078">
          <cell r="AA3078">
            <v>258333.43</v>
          </cell>
          <cell r="BG3078" t="str">
            <v>313</v>
          </cell>
        </row>
        <row r="3079">
          <cell r="AA3079">
            <v>712000</v>
          </cell>
          <cell r="BG3079" t="str">
            <v>313</v>
          </cell>
        </row>
        <row r="3080">
          <cell r="AA3080">
            <v>167366.56</v>
          </cell>
          <cell r="BG3080" t="str">
            <v>313</v>
          </cell>
        </row>
        <row r="3081">
          <cell r="AA3081">
            <v>218025.52</v>
          </cell>
          <cell r="BG3081" t="str">
            <v>313</v>
          </cell>
        </row>
        <row r="3082">
          <cell r="AA3082">
            <v>21000</v>
          </cell>
          <cell r="BG3082" t="str">
            <v>313</v>
          </cell>
        </row>
        <row r="3083">
          <cell r="AA3083">
            <v>46270.75</v>
          </cell>
          <cell r="BG3083" t="str">
            <v>313</v>
          </cell>
        </row>
        <row r="3084">
          <cell r="AA3084">
            <v>82350</v>
          </cell>
          <cell r="BG3084" t="str">
            <v>313</v>
          </cell>
        </row>
        <row r="3085">
          <cell r="AA3085">
            <v>107128.1</v>
          </cell>
          <cell r="BG3085" t="str">
            <v>313</v>
          </cell>
        </row>
        <row r="3086">
          <cell r="AA3086">
            <v>157970.98000000001</v>
          </cell>
          <cell r="BG3086" t="str">
            <v>313</v>
          </cell>
        </row>
        <row r="3087">
          <cell r="AA3087">
            <v>159300</v>
          </cell>
          <cell r="BG3087" t="str">
            <v>313</v>
          </cell>
        </row>
        <row r="3088">
          <cell r="AA3088">
            <v>54656.92</v>
          </cell>
          <cell r="BG3088" t="str">
            <v>313</v>
          </cell>
        </row>
        <row r="3089">
          <cell r="AA3089">
            <v>26759.7</v>
          </cell>
          <cell r="BG3089" t="str">
            <v>313</v>
          </cell>
        </row>
        <row r="3090">
          <cell r="AA3090">
            <v>300000</v>
          </cell>
          <cell r="BG3090" t="str">
            <v>313</v>
          </cell>
        </row>
        <row r="3091">
          <cell r="AA3091">
            <v>197550.66</v>
          </cell>
          <cell r="BG3091" t="str">
            <v>313</v>
          </cell>
        </row>
        <row r="3092">
          <cell r="AA3092">
            <v>333333.3</v>
          </cell>
          <cell r="BG3092" t="str">
            <v>313</v>
          </cell>
        </row>
        <row r="3093">
          <cell r="AA3093">
            <v>26745.89</v>
          </cell>
          <cell r="BG3093" t="str">
            <v>313</v>
          </cell>
        </row>
        <row r="3094">
          <cell r="AA3094">
            <v>120005.13</v>
          </cell>
          <cell r="BG3094" t="str">
            <v>313</v>
          </cell>
        </row>
        <row r="3095">
          <cell r="AA3095">
            <v>30769.279999999999</v>
          </cell>
          <cell r="BG3095" t="str">
            <v>313</v>
          </cell>
        </row>
        <row r="3096">
          <cell r="AA3096">
            <v>1373376.91</v>
          </cell>
          <cell r="BG3096" t="str">
            <v>313</v>
          </cell>
        </row>
        <row r="3097">
          <cell r="AA3097">
            <v>400000</v>
          </cell>
          <cell r="BG3097" t="str">
            <v>313</v>
          </cell>
        </row>
        <row r="3098">
          <cell r="AA3098">
            <v>783511.26</v>
          </cell>
          <cell r="BG3098" t="str">
            <v>313</v>
          </cell>
        </row>
        <row r="3099">
          <cell r="AA3099">
            <v>961538.46</v>
          </cell>
          <cell r="BG3099" t="str">
            <v>313</v>
          </cell>
        </row>
        <row r="3100">
          <cell r="AA3100">
            <v>239789.28</v>
          </cell>
          <cell r="BG3100" t="str">
            <v>313</v>
          </cell>
        </row>
        <row r="3101">
          <cell r="AA3101">
            <v>320000</v>
          </cell>
          <cell r="BG3101" t="str">
            <v>313</v>
          </cell>
        </row>
        <row r="3102">
          <cell r="AA3102">
            <v>115635.56</v>
          </cell>
          <cell r="BG3102" t="str">
            <v>313</v>
          </cell>
        </row>
        <row r="3103">
          <cell r="AA3103">
            <v>296520.71000000002</v>
          </cell>
          <cell r="BG3103" t="str">
            <v>313</v>
          </cell>
        </row>
        <row r="3104">
          <cell r="AA3104">
            <v>29474.49</v>
          </cell>
          <cell r="BG3104" t="str">
            <v>308</v>
          </cell>
        </row>
        <row r="3105">
          <cell r="AA3105">
            <v>165000</v>
          </cell>
          <cell r="BG3105" t="str">
            <v>313</v>
          </cell>
        </row>
        <row r="3106">
          <cell r="AA3106">
            <v>146500</v>
          </cell>
          <cell r="BG3106" t="str">
            <v>313</v>
          </cell>
        </row>
        <row r="3107">
          <cell r="AA3107">
            <v>118000</v>
          </cell>
          <cell r="BG3107" t="str">
            <v>313</v>
          </cell>
        </row>
        <row r="3108">
          <cell r="AA3108">
            <v>31225.1</v>
          </cell>
          <cell r="BG3108" t="str">
            <v>313</v>
          </cell>
        </row>
        <row r="3109">
          <cell r="AA3109">
            <v>314384.8</v>
          </cell>
          <cell r="BG3109" t="str">
            <v>313</v>
          </cell>
        </row>
        <row r="3110">
          <cell r="AA3110">
            <v>881231.59</v>
          </cell>
          <cell r="BG3110" t="str">
            <v>313</v>
          </cell>
        </row>
        <row r="3111">
          <cell r="AA3111">
            <v>265689.65000000002</v>
          </cell>
          <cell r="BG3111" t="str">
            <v>313</v>
          </cell>
        </row>
        <row r="3112">
          <cell r="AA3112">
            <v>1335827.54</v>
          </cell>
          <cell r="BG3112" t="str">
            <v>313</v>
          </cell>
        </row>
        <row r="3113">
          <cell r="AA3113">
            <v>379884.19</v>
          </cell>
          <cell r="BG3113" t="str">
            <v>313</v>
          </cell>
        </row>
        <row r="3114">
          <cell r="AA3114">
            <v>172505.3</v>
          </cell>
          <cell r="BG3114" t="str">
            <v>313</v>
          </cell>
        </row>
        <row r="3115">
          <cell r="AA3115">
            <v>235161.11</v>
          </cell>
          <cell r="BG3115" t="str">
            <v>313</v>
          </cell>
        </row>
        <row r="3116">
          <cell r="AA3116">
            <v>390629.52</v>
          </cell>
          <cell r="BG3116" t="str">
            <v>313</v>
          </cell>
        </row>
        <row r="3117">
          <cell r="AA3117">
            <v>322599.74</v>
          </cell>
          <cell r="BG3117" t="str">
            <v>313</v>
          </cell>
        </row>
        <row r="3118">
          <cell r="AA3118">
            <v>462763.8</v>
          </cell>
          <cell r="BG3118" t="str">
            <v>313</v>
          </cell>
        </row>
        <row r="3119">
          <cell r="AA3119">
            <v>58715.68</v>
          </cell>
          <cell r="BG3119" t="str">
            <v>313</v>
          </cell>
        </row>
        <row r="3120">
          <cell r="AA3120">
            <v>393750</v>
          </cell>
          <cell r="BG3120" t="str">
            <v>313</v>
          </cell>
        </row>
        <row r="3121">
          <cell r="AA3121">
            <v>385250</v>
          </cell>
          <cell r="BG3121" t="str">
            <v>313</v>
          </cell>
        </row>
        <row r="3122">
          <cell r="AA3122">
            <v>61702.41</v>
          </cell>
          <cell r="BG3122" t="str">
            <v>313</v>
          </cell>
        </row>
        <row r="3123">
          <cell r="AA3123">
            <v>79005.2</v>
          </cell>
          <cell r="BG3123" t="str">
            <v>313</v>
          </cell>
        </row>
        <row r="3124">
          <cell r="AA3124">
            <v>199903.78</v>
          </cell>
          <cell r="BG3124" t="str">
            <v>306</v>
          </cell>
        </row>
        <row r="3125">
          <cell r="AA3125">
            <v>252965.62</v>
          </cell>
          <cell r="BG3125" t="str">
            <v>313</v>
          </cell>
        </row>
        <row r="3126">
          <cell r="AA3126">
            <v>308380.74</v>
          </cell>
          <cell r="BG3126" t="str">
            <v>313</v>
          </cell>
        </row>
        <row r="3127">
          <cell r="AA3127">
            <v>100000</v>
          </cell>
          <cell r="BG3127" t="str">
            <v>313</v>
          </cell>
        </row>
        <row r="3128">
          <cell r="AA3128">
            <v>758599.04</v>
          </cell>
          <cell r="BG3128" t="str">
            <v>313</v>
          </cell>
        </row>
        <row r="3129">
          <cell r="AA3129">
            <v>31863.919999999998</v>
          </cell>
          <cell r="BG3129" t="str">
            <v>306</v>
          </cell>
        </row>
        <row r="3130">
          <cell r="AA3130">
            <v>164523.45000000001</v>
          </cell>
          <cell r="BG3130" t="str">
            <v>306</v>
          </cell>
        </row>
        <row r="3131">
          <cell r="AA3131">
            <v>824700.32</v>
          </cell>
          <cell r="BG3131" t="str">
            <v>313</v>
          </cell>
        </row>
        <row r="3132">
          <cell r="AA3132">
            <v>601542.15</v>
          </cell>
          <cell r="BG3132" t="str">
            <v>313</v>
          </cell>
        </row>
        <row r="3133">
          <cell r="AA3133">
            <v>1393733.87</v>
          </cell>
          <cell r="BG3133" t="str">
            <v>313</v>
          </cell>
        </row>
        <row r="3134">
          <cell r="AA3134">
            <v>4204906.62</v>
          </cell>
          <cell r="BG3134" t="str">
            <v>313</v>
          </cell>
        </row>
        <row r="3135">
          <cell r="AA3135">
            <v>81158.77</v>
          </cell>
          <cell r="BG3135" t="str">
            <v>308</v>
          </cell>
        </row>
        <row r="3136">
          <cell r="AA3136">
            <v>300000</v>
          </cell>
          <cell r="BG3136" t="str">
            <v>313</v>
          </cell>
        </row>
        <row r="3137">
          <cell r="AA3137">
            <v>348958.9</v>
          </cell>
          <cell r="BG3137" t="str">
            <v>313</v>
          </cell>
        </row>
        <row r="3138">
          <cell r="AA3138">
            <v>446824.01</v>
          </cell>
          <cell r="BG3138" t="str">
            <v>313</v>
          </cell>
        </row>
        <row r="3139">
          <cell r="AA3139">
            <v>209012.94</v>
          </cell>
          <cell r="BG3139" t="str">
            <v>313</v>
          </cell>
        </row>
        <row r="3140">
          <cell r="AA3140">
            <v>299100.96999999997</v>
          </cell>
          <cell r="BG3140" t="str">
            <v>313</v>
          </cell>
        </row>
        <row r="3141">
          <cell r="AA3141">
            <v>447603.06</v>
          </cell>
          <cell r="BG3141" t="str">
            <v>313</v>
          </cell>
        </row>
        <row r="3142">
          <cell r="AA3142">
            <v>728940.75</v>
          </cell>
          <cell r="BG3142" t="str">
            <v>313</v>
          </cell>
        </row>
        <row r="3143">
          <cell r="AA3143">
            <v>1000172.33</v>
          </cell>
          <cell r="BG3143" t="str">
            <v>313</v>
          </cell>
        </row>
        <row r="3144">
          <cell r="AA3144">
            <v>161654.54</v>
          </cell>
          <cell r="BG3144" t="str">
            <v>313</v>
          </cell>
        </row>
        <row r="3145">
          <cell r="AA3145">
            <v>395000</v>
          </cell>
          <cell r="BG3145" t="str">
            <v>313</v>
          </cell>
        </row>
        <row r="3146">
          <cell r="AA3146">
            <v>35547.42</v>
          </cell>
          <cell r="BG3146" t="str">
            <v>313</v>
          </cell>
        </row>
        <row r="3147">
          <cell r="AA3147">
            <v>53336.63</v>
          </cell>
          <cell r="BG3147" t="str">
            <v>313</v>
          </cell>
        </row>
        <row r="3148">
          <cell r="AA3148">
            <v>231450.54</v>
          </cell>
          <cell r="BG3148" t="str">
            <v>313</v>
          </cell>
        </row>
        <row r="3149">
          <cell r="AA3149">
            <v>345940.83</v>
          </cell>
          <cell r="BG3149" t="str">
            <v>313</v>
          </cell>
        </row>
        <row r="3150">
          <cell r="AA3150">
            <v>262883.82</v>
          </cell>
          <cell r="BG3150" t="str">
            <v>313</v>
          </cell>
        </row>
        <row r="3151">
          <cell r="AA3151">
            <v>455000</v>
          </cell>
          <cell r="BG3151" t="str">
            <v>313</v>
          </cell>
        </row>
        <row r="3152">
          <cell r="AA3152">
            <v>276283.8</v>
          </cell>
          <cell r="BG3152" t="str">
            <v>313</v>
          </cell>
        </row>
        <row r="3153">
          <cell r="AA3153">
            <v>494224.59</v>
          </cell>
          <cell r="BG3153" t="str">
            <v>313</v>
          </cell>
        </row>
        <row r="3154">
          <cell r="AA3154">
            <v>242408.9</v>
          </cell>
          <cell r="BG3154" t="str">
            <v>313</v>
          </cell>
        </row>
        <row r="3155">
          <cell r="AA3155">
            <v>433738.26</v>
          </cell>
          <cell r="BG3155" t="str">
            <v>313</v>
          </cell>
        </row>
        <row r="3156">
          <cell r="AA3156">
            <v>149333.32</v>
          </cell>
          <cell r="BG3156" t="str">
            <v>313</v>
          </cell>
        </row>
        <row r="3157">
          <cell r="AA3157">
            <v>80127.72</v>
          </cell>
          <cell r="BG3157" t="str">
            <v>313</v>
          </cell>
        </row>
        <row r="3158">
          <cell r="AA3158">
            <v>204250</v>
          </cell>
          <cell r="BG3158" t="str">
            <v>313</v>
          </cell>
        </row>
        <row r="3159">
          <cell r="AA3159">
            <v>192000</v>
          </cell>
          <cell r="BG3159" t="str">
            <v>313</v>
          </cell>
        </row>
        <row r="3160">
          <cell r="AA3160">
            <v>19068.2</v>
          </cell>
          <cell r="BG3160" t="str">
            <v>313</v>
          </cell>
        </row>
        <row r="3161">
          <cell r="AA3161">
            <v>250684.39</v>
          </cell>
          <cell r="BG3161" t="str">
            <v>313</v>
          </cell>
        </row>
        <row r="3162">
          <cell r="AA3162">
            <v>145000</v>
          </cell>
          <cell r="BG3162" t="str">
            <v>313</v>
          </cell>
        </row>
        <row r="3163">
          <cell r="AA3163">
            <v>431563.52000000002</v>
          </cell>
          <cell r="BG3163" t="str">
            <v>313</v>
          </cell>
        </row>
        <row r="3164">
          <cell r="AA3164">
            <v>296460.55</v>
          </cell>
          <cell r="BG3164" t="str">
            <v>313</v>
          </cell>
        </row>
        <row r="3165">
          <cell r="AA3165">
            <v>271505.89</v>
          </cell>
          <cell r="BG3165" t="str">
            <v>313</v>
          </cell>
        </row>
        <row r="3166">
          <cell r="AA3166">
            <v>186045.97</v>
          </cell>
          <cell r="BG3166" t="str">
            <v>313</v>
          </cell>
        </row>
        <row r="3167">
          <cell r="AA3167">
            <v>975937.97</v>
          </cell>
          <cell r="BG3167" t="str">
            <v>313</v>
          </cell>
        </row>
        <row r="3168">
          <cell r="AA3168">
            <v>374505.21</v>
          </cell>
          <cell r="BG3168" t="str">
            <v>308</v>
          </cell>
        </row>
        <row r="3169">
          <cell r="AA3169">
            <v>2462330.29</v>
          </cell>
          <cell r="BG3169" t="str">
            <v>308</v>
          </cell>
        </row>
        <row r="3170">
          <cell r="AA3170">
            <v>33520.519999999997</v>
          </cell>
          <cell r="BG3170" t="str">
            <v>313</v>
          </cell>
        </row>
        <row r="3171">
          <cell r="AA3171">
            <v>245171.77</v>
          </cell>
          <cell r="BG3171" t="str">
            <v>313</v>
          </cell>
        </row>
        <row r="3172">
          <cell r="AA3172">
            <v>57681.08</v>
          </cell>
          <cell r="BG3172" t="str">
            <v>313</v>
          </cell>
        </row>
        <row r="3173">
          <cell r="AA3173">
            <v>24926.45</v>
          </cell>
          <cell r="BG3173" t="str">
            <v>313</v>
          </cell>
        </row>
        <row r="3174">
          <cell r="AA3174">
            <v>565055.12</v>
          </cell>
          <cell r="BG3174" t="str">
            <v>313</v>
          </cell>
        </row>
        <row r="3175">
          <cell r="AA3175">
            <v>263106.27</v>
          </cell>
          <cell r="BG3175" t="str">
            <v>313</v>
          </cell>
        </row>
        <row r="3176">
          <cell r="AA3176">
            <v>82708.539999999994</v>
          </cell>
          <cell r="BG3176" t="str">
            <v>313</v>
          </cell>
        </row>
        <row r="3177">
          <cell r="AA3177">
            <v>24373.13</v>
          </cell>
          <cell r="BG3177" t="str">
            <v>313</v>
          </cell>
        </row>
        <row r="3178">
          <cell r="AA3178">
            <v>17297.740000000002</v>
          </cell>
          <cell r="BG3178" t="str">
            <v>313</v>
          </cell>
        </row>
        <row r="3179">
          <cell r="AA3179">
            <v>40039.93</v>
          </cell>
          <cell r="BG3179" t="str">
            <v>313</v>
          </cell>
        </row>
        <row r="3180">
          <cell r="AA3180">
            <v>162743.32</v>
          </cell>
          <cell r="BG3180" t="str">
            <v>313</v>
          </cell>
        </row>
        <row r="3181">
          <cell r="AA3181">
            <v>156000</v>
          </cell>
          <cell r="BG3181" t="str">
            <v>313</v>
          </cell>
        </row>
        <row r="3182">
          <cell r="AA3182">
            <v>161037.71</v>
          </cell>
          <cell r="BG3182" t="str">
            <v>313</v>
          </cell>
        </row>
        <row r="3183">
          <cell r="AA3183">
            <v>296520.71000000002</v>
          </cell>
          <cell r="BG3183" t="str">
            <v>313</v>
          </cell>
        </row>
        <row r="3184">
          <cell r="AA3184">
            <v>3701.47</v>
          </cell>
          <cell r="BG3184" t="str">
            <v>313</v>
          </cell>
        </row>
        <row r="3185">
          <cell r="AA3185">
            <v>60077.89</v>
          </cell>
          <cell r="BG3185" t="str">
            <v>313</v>
          </cell>
        </row>
        <row r="3186">
          <cell r="AA3186">
            <v>340660.72</v>
          </cell>
          <cell r="BG3186" t="str">
            <v>313</v>
          </cell>
        </row>
        <row r="3187">
          <cell r="AA3187">
            <v>185760.66</v>
          </cell>
          <cell r="BG3187" t="str">
            <v>313</v>
          </cell>
        </row>
        <row r="3188">
          <cell r="AA3188">
            <v>52495.88</v>
          </cell>
          <cell r="BG3188" t="str">
            <v>313</v>
          </cell>
        </row>
        <row r="3189">
          <cell r="AA3189">
            <v>54123.93</v>
          </cell>
          <cell r="BG3189" t="str">
            <v>313</v>
          </cell>
        </row>
        <row r="3190">
          <cell r="AA3190">
            <v>22000</v>
          </cell>
          <cell r="BG3190" t="str">
            <v>313</v>
          </cell>
        </row>
        <row r="3191">
          <cell r="AA3191">
            <v>44347.53</v>
          </cell>
          <cell r="BG3191" t="str">
            <v>313</v>
          </cell>
        </row>
        <row r="3192">
          <cell r="AA3192">
            <v>25371.8</v>
          </cell>
          <cell r="BG3192" t="str">
            <v>313</v>
          </cell>
        </row>
        <row r="3193">
          <cell r="AA3193">
            <v>16890.61</v>
          </cell>
          <cell r="BG3193" t="str">
            <v>313</v>
          </cell>
        </row>
        <row r="3194">
          <cell r="AA3194">
            <v>19225.68</v>
          </cell>
          <cell r="BG3194" t="str">
            <v>313</v>
          </cell>
        </row>
        <row r="3195">
          <cell r="AA3195">
            <v>300036.15999999997</v>
          </cell>
          <cell r="BG3195" t="str">
            <v>313</v>
          </cell>
        </row>
        <row r="3196">
          <cell r="AA3196">
            <v>61493.93</v>
          </cell>
          <cell r="BG3196" t="str">
            <v>313</v>
          </cell>
        </row>
        <row r="3197">
          <cell r="AA3197">
            <v>199999.96</v>
          </cell>
          <cell r="BG3197" t="str">
            <v>313</v>
          </cell>
        </row>
        <row r="3198">
          <cell r="AA3198">
            <v>168844.01</v>
          </cell>
          <cell r="BG3198" t="str">
            <v>313</v>
          </cell>
        </row>
        <row r="3199">
          <cell r="AA3199">
            <v>59314.26</v>
          </cell>
          <cell r="BG3199" t="str">
            <v>313</v>
          </cell>
        </row>
        <row r="3200">
          <cell r="AA3200">
            <v>71874.679999999993</v>
          </cell>
          <cell r="BG3200" t="str">
            <v>313</v>
          </cell>
        </row>
        <row r="3201">
          <cell r="AA3201">
            <v>70927.8</v>
          </cell>
          <cell r="BG3201" t="str">
            <v>313</v>
          </cell>
        </row>
        <row r="3202">
          <cell r="AA3202">
            <v>5901.39</v>
          </cell>
          <cell r="BG3202" t="str">
            <v>313</v>
          </cell>
        </row>
        <row r="3203">
          <cell r="AA3203">
            <v>20573.37</v>
          </cell>
          <cell r="BG3203" t="str">
            <v>313</v>
          </cell>
        </row>
        <row r="3204">
          <cell r="AA3204">
            <v>166340.18</v>
          </cell>
          <cell r="BG3204" t="str">
            <v>313</v>
          </cell>
        </row>
        <row r="3205">
          <cell r="AA3205">
            <v>68294.95</v>
          </cell>
          <cell r="BG3205" t="str">
            <v>313</v>
          </cell>
        </row>
        <row r="3206">
          <cell r="AA3206">
            <v>50514.17</v>
          </cell>
          <cell r="BG3206" t="str">
            <v>313</v>
          </cell>
        </row>
        <row r="3207">
          <cell r="AA3207">
            <v>69450.8</v>
          </cell>
          <cell r="BG3207" t="str">
            <v>313</v>
          </cell>
        </row>
        <row r="3208">
          <cell r="AA3208">
            <v>47612.77</v>
          </cell>
          <cell r="BG3208" t="str">
            <v>313</v>
          </cell>
        </row>
        <row r="3209">
          <cell r="AA3209">
            <v>49550.42</v>
          </cell>
          <cell r="BG3209" t="str">
            <v>313</v>
          </cell>
        </row>
        <row r="3210">
          <cell r="AA3210">
            <v>376307.31</v>
          </cell>
          <cell r="BG3210" t="str">
            <v>306</v>
          </cell>
        </row>
        <row r="3211">
          <cell r="AA3211">
            <v>177431.65</v>
          </cell>
          <cell r="BG3211" t="str">
            <v>313</v>
          </cell>
        </row>
        <row r="3212">
          <cell r="AA3212">
            <v>71223.56</v>
          </cell>
          <cell r="BG3212" t="str">
            <v>313</v>
          </cell>
        </row>
        <row r="3213">
          <cell r="AA3213">
            <v>51280.27</v>
          </cell>
          <cell r="BG3213" t="str">
            <v>313</v>
          </cell>
        </row>
        <row r="3214">
          <cell r="AA3214">
            <v>270814.3</v>
          </cell>
          <cell r="BG3214" t="str">
            <v>313</v>
          </cell>
        </row>
        <row r="3215">
          <cell r="AA3215">
            <v>215287.11</v>
          </cell>
          <cell r="BG3215" t="str">
            <v>313</v>
          </cell>
        </row>
        <row r="3216">
          <cell r="AA3216">
            <v>25132.47</v>
          </cell>
          <cell r="BG3216" t="str">
            <v>313</v>
          </cell>
        </row>
        <row r="3217">
          <cell r="AA3217">
            <v>39600</v>
          </cell>
          <cell r="BG3217" t="str">
            <v>313</v>
          </cell>
        </row>
        <row r="3218">
          <cell r="AA3218">
            <v>171671.53</v>
          </cell>
          <cell r="BG3218" t="str">
            <v>313</v>
          </cell>
        </row>
        <row r="3219">
          <cell r="AA3219">
            <v>471234.94</v>
          </cell>
          <cell r="BG3219" t="str">
            <v>313</v>
          </cell>
        </row>
        <row r="3220">
          <cell r="AA3220">
            <v>360000</v>
          </cell>
          <cell r="BG3220" t="str">
            <v>313</v>
          </cell>
        </row>
        <row r="3221">
          <cell r="AA3221">
            <v>433333.36</v>
          </cell>
          <cell r="BG3221" t="str">
            <v>313</v>
          </cell>
        </row>
        <row r="3222">
          <cell r="AA3222">
            <v>46784.05</v>
          </cell>
          <cell r="BG3222" t="str">
            <v>313</v>
          </cell>
        </row>
        <row r="3223">
          <cell r="AA3223">
            <v>94999.99</v>
          </cell>
          <cell r="BG3223" t="str">
            <v>313</v>
          </cell>
        </row>
        <row r="3224">
          <cell r="AA3224">
            <v>31595.61</v>
          </cell>
          <cell r="BG3224" t="str">
            <v>313</v>
          </cell>
        </row>
        <row r="3225">
          <cell r="AA3225">
            <v>99000</v>
          </cell>
          <cell r="BG3225" t="str">
            <v>313</v>
          </cell>
        </row>
        <row r="3226">
          <cell r="AA3226">
            <v>300000</v>
          </cell>
          <cell r="BG3226" t="str">
            <v>313</v>
          </cell>
        </row>
        <row r="3227">
          <cell r="AA3227">
            <v>65424.11</v>
          </cell>
          <cell r="BG3227" t="str">
            <v>313</v>
          </cell>
        </row>
        <row r="3228">
          <cell r="AA3228">
            <v>142500</v>
          </cell>
          <cell r="BG3228" t="str">
            <v>313</v>
          </cell>
        </row>
        <row r="3229">
          <cell r="AA3229">
            <v>443333.26</v>
          </cell>
          <cell r="BG3229" t="str">
            <v>313</v>
          </cell>
        </row>
        <row r="3230">
          <cell r="AA3230">
            <v>616502.57999999996</v>
          </cell>
          <cell r="BG3230" t="str">
            <v>313</v>
          </cell>
        </row>
        <row r="3231">
          <cell r="AA3231">
            <v>97000</v>
          </cell>
          <cell r="BG3231" t="str">
            <v>313</v>
          </cell>
        </row>
        <row r="3232">
          <cell r="AA3232">
            <v>628708.6</v>
          </cell>
          <cell r="BG3232" t="str">
            <v>313</v>
          </cell>
        </row>
        <row r="3233">
          <cell r="AA3233">
            <v>453625.37</v>
          </cell>
          <cell r="BG3233" t="str">
            <v>313</v>
          </cell>
        </row>
        <row r="3234">
          <cell r="AA3234">
            <v>240938.31</v>
          </cell>
          <cell r="BG3234" t="str">
            <v>313</v>
          </cell>
        </row>
        <row r="3235">
          <cell r="AA3235">
            <v>347926.47</v>
          </cell>
          <cell r="BG3235" t="str">
            <v>313</v>
          </cell>
        </row>
        <row r="3236">
          <cell r="AA3236">
            <v>58000</v>
          </cell>
          <cell r="BG3236" t="str">
            <v>313</v>
          </cell>
        </row>
        <row r="3237">
          <cell r="AA3237">
            <v>33833.54</v>
          </cell>
          <cell r="BG3237" t="str">
            <v>313</v>
          </cell>
        </row>
        <row r="3238">
          <cell r="AA3238">
            <v>40000</v>
          </cell>
          <cell r="BG3238" t="str">
            <v>313</v>
          </cell>
        </row>
        <row r="3239">
          <cell r="AA3239">
            <v>23750</v>
          </cell>
          <cell r="BG3239" t="str">
            <v>313</v>
          </cell>
        </row>
        <row r="3240">
          <cell r="AA3240">
            <v>134166.79</v>
          </cell>
          <cell r="BG3240" t="str">
            <v>313</v>
          </cell>
        </row>
        <row r="3241">
          <cell r="AA3241">
            <v>48000</v>
          </cell>
          <cell r="BG3241" t="str">
            <v>313</v>
          </cell>
        </row>
        <row r="3242">
          <cell r="AA3242">
            <v>37333.440000000002</v>
          </cell>
          <cell r="BG3242" t="str">
            <v>313</v>
          </cell>
        </row>
        <row r="3243">
          <cell r="AA3243">
            <v>108613.82</v>
          </cell>
          <cell r="BG3243" t="str">
            <v>308</v>
          </cell>
        </row>
        <row r="3244">
          <cell r="AA3244">
            <v>194335.53</v>
          </cell>
          <cell r="BG3244" t="str">
            <v>313</v>
          </cell>
        </row>
        <row r="3245">
          <cell r="AA3245">
            <v>205000</v>
          </cell>
          <cell r="BG3245" t="str">
            <v>313</v>
          </cell>
        </row>
        <row r="3246">
          <cell r="AA3246">
            <v>165431.54</v>
          </cell>
          <cell r="BG3246" t="str">
            <v>313</v>
          </cell>
        </row>
        <row r="3247">
          <cell r="AA3247">
            <v>35235.64</v>
          </cell>
          <cell r="BG3247" t="str">
            <v>313</v>
          </cell>
        </row>
        <row r="3248">
          <cell r="AA3248">
            <v>170779.33</v>
          </cell>
          <cell r="BG3248" t="str">
            <v>313</v>
          </cell>
        </row>
        <row r="3249">
          <cell r="AA3249">
            <v>70550.84</v>
          </cell>
          <cell r="BG3249" t="str">
            <v>313</v>
          </cell>
        </row>
        <row r="3250">
          <cell r="AA3250">
            <v>2982.15</v>
          </cell>
          <cell r="BG3250" t="str">
            <v>308</v>
          </cell>
        </row>
        <row r="3251">
          <cell r="AA3251">
            <v>236538.04</v>
          </cell>
          <cell r="BG3251" t="str">
            <v>313</v>
          </cell>
        </row>
        <row r="3252">
          <cell r="AA3252">
            <v>189814.13</v>
          </cell>
          <cell r="BG3252" t="str">
            <v>308</v>
          </cell>
        </row>
        <row r="3253">
          <cell r="AA3253">
            <v>305119.48</v>
          </cell>
          <cell r="BG3253" t="str">
            <v>313</v>
          </cell>
        </row>
        <row r="3254">
          <cell r="AA3254">
            <v>33647.65</v>
          </cell>
          <cell r="BG3254" t="str">
            <v>313</v>
          </cell>
        </row>
        <row r="3255">
          <cell r="AA3255">
            <v>54681.16</v>
          </cell>
          <cell r="BG3255" t="str">
            <v>313</v>
          </cell>
        </row>
        <row r="3256">
          <cell r="AA3256">
            <v>162924.49</v>
          </cell>
          <cell r="BG3256" t="str">
            <v>313</v>
          </cell>
        </row>
        <row r="3257">
          <cell r="AA3257">
            <v>572457.87</v>
          </cell>
          <cell r="BG3257" t="str">
            <v>313</v>
          </cell>
        </row>
        <row r="3258">
          <cell r="AA3258">
            <v>21769.4</v>
          </cell>
          <cell r="BG3258" t="str">
            <v>313</v>
          </cell>
        </row>
        <row r="3259">
          <cell r="AA3259">
            <v>9880.2999999999993</v>
          </cell>
          <cell r="BG3259" t="str">
            <v>313</v>
          </cell>
        </row>
        <row r="3260">
          <cell r="AA3260">
            <v>16312.78</v>
          </cell>
          <cell r="BG3260" t="str">
            <v>313</v>
          </cell>
        </row>
        <row r="3261">
          <cell r="AA3261">
            <v>53708.21</v>
          </cell>
          <cell r="BG3261" t="str">
            <v>313</v>
          </cell>
        </row>
        <row r="3262">
          <cell r="AA3262">
            <v>51818.35</v>
          </cell>
          <cell r="BG3262" t="str">
            <v>313</v>
          </cell>
        </row>
        <row r="3263">
          <cell r="AA3263">
            <v>148750</v>
          </cell>
          <cell r="BG3263" t="str">
            <v>313</v>
          </cell>
        </row>
        <row r="3264">
          <cell r="AA3264">
            <v>199999.99</v>
          </cell>
          <cell r="BG3264" t="str">
            <v>313</v>
          </cell>
        </row>
        <row r="3265">
          <cell r="AA3265">
            <v>138762.79</v>
          </cell>
          <cell r="BG3265" t="str">
            <v>313</v>
          </cell>
        </row>
        <row r="3266">
          <cell r="AA3266">
            <v>50283.3</v>
          </cell>
          <cell r="BG3266" t="str">
            <v>313</v>
          </cell>
        </row>
        <row r="3267">
          <cell r="AA3267">
            <v>153946.25</v>
          </cell>
          <cell r="BG3267" t="str">
            <v>313</v>
          </cell>
        </row>
        <row r="3268">
          <cell r="AA3268">
            <v>473964.01</v>
          </cell>
          <cell r="BG3268" t="str">
            <v>313</v>
          </cell>
        </row>
        <row r="3269">
          <cell r="AA3269">
            <v>694860.84</v>
          </cell>
          <cell r="BG3269" t="str">
            <v>313</v>
          </cell>
        </row>
        <row r="3270">
          <cell r="AA3270">
            <v>374526.39</v>
          </cell>
          <cell r="BG3270" t="str">
            <v>313</v>
          </cell>
        </row>
        <row r="3271">
          <cell r="AA3271">
            <v>395000</v>
          </cell>
          <cell r="BG3271" t="str">
            <v>313</v>
          </cell>
        </row>
        <row r="3272">
          <cell r="AA3272">
            <v>15634.13</v>
          </cell>
          <cell r="BG3272" t="str">
            <v>313</v>
          </cell>
        </row>
        <row r="3273">
          <cell r="AA3273">
            <v>38623.24</v>
          </cell>
          <cell r="BG3273" t="str">
            <v>313</v>
          </cell>
        </row>
        <row r="3274">
          <cell r="AA3274">
            <v>73384.149999999994</v>
          </cell>
          <cell r="BG3274" t="str">
            <v>313</v>
          </cell>
        </row>
        <row r="3275">
          <cell r="AA3275">
            <v>40003.14</v>
          </cell>
          <cell r="BG3275" t="str">
            <v>313</v>
          </cell>
        </row>
        <row r="3276">
          <cell r="AA3276">
            <v>45500.07</v>
          </cell>
          <cell r="BG3276" t="str">
            <v>313</v>
          </cell>
        </row>
        <row r="3277">
          <cell r="AA3277">
            <v>483930.06</v>
          </cell>
          <cell r="BG3277" t="str">
            <v>313</v>
          </cell>
        </row>
        <row r="3278">
          <cell r="AA3278">
            <v>510108.7</v>
          </cell>
          <cell r="BG3278" t="str">
            <v>313</v>
          </cell>
        </row>
        <row r="3279">
          <cell r="AA3279">
            <v>191108.43</v>
          </cell>
          <cell r="BG3279" t="str">
            <v>313</v>
          </cell>
        </row>
        <row r="3280">
          <cell r="AA3280">
            <v>47812.5</v>
          </cell>
          <cell r="BG3280" t="str">
            <v>313</v>
          </cell>
        </row>
        <row r="3281">
          <cell r="AA3281">
            <v>225000</v>
          </cell>
          <cell r="BG3281" t="str">
            <v>313</v>
          </cell>
        </row>
        <row r="3282">
          <cell r="AA3282">
            <v>1050000</v>
          </cell>
          <cell r="BG3282" t="str">
            <v>313</v>
          </cell>
        </row>
        <row r="3283">
          <cell r="AA3283">
            <v>60950</v>
          </cell>
          <cell r="BG3283" t="str">
            <v>313</v>
          </cell>
        </row>
        <row r="3284">
          <cell r="AA3284">
            <v>14057.77</v>
          </cell>
          <cell r="BG3284" t="str">
            <v>313</v>
          </cell>
        </row>
        <row r="3285">
          <cell r="AA3285">
            <v>151790.19</v>
          </cell>
          <cell r="BG3285" t="str">
            <v>313</v>
          </cell>
        </row>
        <row r="3286">
          <cell r="AA3286">
            <v>15494.92</v>
          </cell>
          <cell r="BG3286" t="str">
            <v>313</v>
          </cell>
        </row>
        <row r="3287">
          <cell r="AA3287">
            <v>383333.38</v>
          </cell>
          <cell r="BG3287" t="str">
            <v>313</v>
          </cell>
        </row>
        <row r="3288">
          <cell r="AA3288">
            <v>579433.57999999996</v>
          </cell>
          <cell r="BG3288" t="str">
            <v>313</v>
          </cell>
        </row>
        <row r="3289">
          <cell r="AA3289">
            <v>59245.68</v>
          </cell>
          <cell r="BG3289" t="str">
            <v>313</v>
          </cell>
        </row>
        <row r="3290">
          <cell r="AA3290">
            <v>501722.87</v>
          </cell>
          <cell r="BG3290" t="str">
            <v>313</v>
          </cell>
        </row>
        <row r="3291">
          <cell r="AA3291">
            <v>89257.17</v>
          </cell>
          <cell r="BG3291" t="str">
            <v>313</v>
          </cell>
        </row>
        <row r="3292">
          <cell r="AA3292">
            <v>35013.699999999997</v>
          </cell>
          <cell r="BG3292" t="str">
            <v>313</v>
          </cell>
        </row>
        <row r="3293">
          <cell r="AA3293">
            <v>390460.6</v>
          </cell>
          <cell r="BG3293" t="str">
            <v>313</v>
          </cell>
        </row>
        <row r="3294">
          <cell r="AA3294">
            <v>23333.439999999999</v>
          </cell>
          <cell r="BG3294" t="str">
            <v>313</v>
          </cell>
        </row>
        <row r="3295">
          <cell r="AA3295">
            <v>110949.4</v>
          </cell>
          <cell r="BG3295" t="str">
            <v>313</v>
          </cell>
        </row>
        <row r="3296">
          <cell r="AA3296">
            <v>13125</v>
          </cell>
          <cell r="BG3296" t="str">
            <v>313</v>
          </cell>
        </row>
        <row r="3297">
          <cell r="AA3297">
            <v>26437.46</v>
          </cell>
          <cell r="BG3297" t="str">
            <v>313</v>
          </cell>
        </row>
        <row r="3298">
          <cell r="AA3298">
            <v>30893.39</v>
          </cell>
          <cell r="BG3298" t="str">
            <v>313</v>
          </cell>
        </row>
        <row r="3299">
          <cell r="AA3299">
            <v>39712.49</v>
          </cell>
          <cell r="BG3299" t="str">
            <v>313</v>
          </cell>
        </row>
        <row r="3300">
          <cell r="AA3300">
            <v>6000</v>
          </cell>
          <cell r="BG3300" t="str">
            <v>313</v>
          </cell>
        </row>
        <row r="3301">
          <cell r="AA3301">
            <v>49659.5</v>
          </cell>
          <cell r="BG3301" t="str">
            <v>313</v>
          </cell>
        </row>
        <row r="3302">
          <cell r="AA3302">
            <v>319918.88</v>
          </cell>
          <cell r="BG3302" t="str">
            <v>313</v>
          </cell>
        </row>
        <row r="3303">
          <cell r="AA3303">
            <v>56064.22</v>
          </cell>
          <cell r="BG3303" t="str">
            <v>313</v>
          </cell>
        </row>
        <row r="3304">
          <cell r="AA3304">
            <v>37362.43</v>
          </cell>
          <cell r="BG3304" t="str">
            <v>313</v>
          </cell>
        </row>
        <row r="3305">
          <cell r="AA3305">
            <v>17200</v>
          </cell>
          <cell r="BG3305" t="str">
            <v>313</v>
          </cell>
        </row>
        <row r="3306">
          <cell r="AA3306">
            <v>200000</v>
          </cell>
          <cell r="BG3306" t="str">
            <v>313</v>
          </cell>
        </row>
        <row r="3307">
          <cell r="AA3307">
            <v>62500</v>
          </cell>
          <cell r="BG3307" t="str">
            <v>313</v>
          </cell>
        </row>
        <row r="3308">
          <cell r="AA3308">
            <v>845000</v>
          </cell>
          <cell r="BG3308" t="str">
            <v>313</v>
          </cell>
        </row>
        <row r="3309">
          <cell r="AA3309">
            <v>700269.26</v>
          </cell>
          <cell r="BG3309" t="str">
            <v>313</v>
          </cell>
        </row>
        <row r="3310">
          <cell r="AA3310">
            <v>265000</v>
          </cell>
          <cell r="BG3310" t="str">
            <v>313</v>
          </cell>
        </row>
        <row r="3311">
          <cell r="AA3311">
            <v>145788.20000000001</v>
          </cell>
          <cell r="BG3311" t="str">
            <v>313</v>
          </cell>
        </row>
        <row r="3312">
          <cell r="AA3312">
            <v>524339.32999999996</v>
          </cell>
          <cell r="BG3312" t="str">
            <v>313</v>
          </cell>
        </row>
        <row r="3313">
          <cell r="AA3313">
            <v>163699.21</v>
          </cell>
          <cell r="BG3313" t="str">
            <v>313</v>
          </cell>
        </row>
        <row r="3314">
          <cell r="AA3314">
            <v>216459.78</v>
          </cell>
          <cell r="BG3314" t="str">
            <v>313</v>
          </cell>
        </row>
        <row r="3315">
          <cell r="AA3315">
            <v>525000</v>
          </cell>
          <cell r="BG3315" t="str">
            <v>313</v>
          </cell>
        </row>
        <row r="3316">
          <cell r="AA3316">
            <v>166886.15</v>
          </cell>
          <cell r="BG3316" t="str">
            <v>313</v>
          </cell>
        </row>
        <row r="3317">
          <cell r="AA3317">
            <v>320000</v>
          </cell>
          <cell r="BG3317" t="str">
            <v>313</v>
          </cell>
        </row>
        <row r="3318">
          <cell r="AA3318">
            <v>423000.22</v>
          </cell>
          <cell r="BG3318" t="str">
            <v>313</v>
          </cell>
        </row>
        <row r="3319">
          <cell r="AA3319">
            <v>732666.59</v>
          </cell>
          <cell r="BG3319" t="str">
            <v>313</v>
          </cell>
        </row>
        <row r="3320">
          <cell r="AA3320">
            <v>213137.95</v>
          </cell>
          <cell r="BG3320" t="str">
            <v>313</v>
          </cell>
        </row>
        <row r="3321">
          <cell r="AA3321">
            <v>608952.25</v>
          </cell>
          <cell r="BG3321" t="str">
            <v>313</v>
          </cell>
        </row>
        <row r="3322">
          <cell r="AA3322">
            <v>654976.73</v>
          </cell>
          <cell r="BG3322" t="str">
            <v>313</v>
          </cell>
        </row>
        <row r="3323">
          <cell r="AA3323">
            <v>476051.95</v>
          </cell>
          <cell r="BG3323" t="str">
            <v>313</v>
          </cell>
        </row>
        <row r="3324">
          <cell r="AA3324">
            <v>165727.88</v>
          </cell>
          <cell r="BG3324" t="str">
            <v>313</v>
          </cell>
        </row>
        <row r="3325">
          <cell r="AA3325">
            <v>167112.65</v>
          </cell>
          <cell r="BG3325" t="str">
            <v>313</v>
          </cell>
        </row>
        <row r="3326">
          <cell r="AA3326">
            <v>398419.51</v>
          </cell>
          <cell r="BG3326" t="str">
            <v>313</v>
          </cell>
        </row>
        <row r="3327">
          <cell r="AA3327">
            <v>350000.06</v>
          </cell>
          <cell r="BG3327" t="str">
            <v>313</v>
          </cell>
        </row>
        <row r="3328">
          <cell r="AA3328">
            <v>393157.24</v>
          </cell>
          <cell r="BG3328" t="str">
            <v>313</v>
          </cell>
        </row>
        <row r="3329">
          <cell r="AA3329">
            <v>233333.32</v>
          </cell>
          <cell r="BG3329" t="str">
            <v>313</v>
          </cell>
        </row>
        <row r="3330">
          <cell r="AA3330">
            <v>16449.900000000001</v>
          </cell>
          <cell r="BG3330" t="str">
            <v>313</v>
          </cell>
        </row>
        <row r="3331">
          <cell r="AA3331">
            <v>28000</v>
          </cell>
          <cell r="BG3331" t="str">
            <v>313</v>
          </cell>
        </row>
        <row r="3332">
          <cell r="AA3332">
            <v>248309.14</v>
          </cell>
          <cell r="BG3332" t="str">
            <v>313</v>
          </cell>
        </row>
        <row r="3333">
          <cell r="AA3333">
            <v>70000</v>
          </cell>
          <cell r="BG3333" t="str">
            <v>313</v>
          </cell>
        </row>
        <row r="3334">
          <cell r="AA3334">
            <v>64067.360000000001</v>
          </cell>
          <cell r="BG3334" t="str">
            <v>313</v>
          </cell>
        </row>
        <row r="3335">
          <cell r="AA3335">
            <v>56000</v>
          </cell>
          <cell r="BG3335" t="str">
            <v>313</v>
          </cell>
        </row>
        <row r="3336">
          <cell r="AA3336">
            <v>179325.6</v>
          </cell>
          <cell r="BG3336" t="str">
            <v>313</v>
          </cell>
        </row>
        <row r="3337">
          <cell r="AA3337">
            <v>9615.7099999999991</v>
          </cell>
          <cell r="BG3337" t="str">
            <v>313</v>
          </cell>
        </row>
        <row r="3338">
          <cell r="AA3338">
            <v>14423.59</v>
          </cell>
          <cell r="BG3338" t="str">
            <v>313</v>
          </cell>
        </row>
        <row r="3339">
          <cell r="AA3339">
            <v>25000.93</v>
          </cell>
          <cell r="BG3339" t="str">
            <v>313</v>
          </cell>
        </row>
        <row r="3340">
          <cell r="AA3340">
            <v>58277.56</v>
          </cell>
          <cell r="BG3340" t="str">
            <v>313</v>
          </cell>
        </row>
        <row r="3341">
          <cell r="AA3341">
            <v>14569.93</v>
          </cell>
          <cell r="BG3341" t="str">
            <v>313</v>
          </cell>
        </row>
        <row r="3342">
          <cell r="AA3342">
            <v>281305.03999999998</v>
          </cell>
          <cell r="BG3342" t="str">
            <v>313</v>
          </cell>
        </row>
        <row r="3343">
          <cell r="AA3343">
            <v>230000</v>
          </cell>
          <cell r="BG3343" t="str">
            <v>313</v>
          </cell>
        </row>
        <row r="3344">
          <cell r="AA3344">
            <v>333649.28999999998</v>
          </cell>
          <cell r="BG3344" t="str">
            <v>313</v>
          </cell>
        </row>
        <row r="3345">
          <cell r="AA3345">
            <v>175000</v>
          </cell>
          <cell r="BG3345" t="str">
            <v>313</v>
          </cell>
        </row>
        <row r="3346">
          <cell r="AA3346">
            <v>1600000</v>
          </cell>
          <cell r="BG3346" t="str">
            <v>313</v>
          </cell>
        </row>
        <row r="3347">
          <cell r="AA3347">
            <v>12500.09</v>
          </cell>
          <cell r="BG3347" t="str">
            <v>313</v>
          </cell>
        </row>
        <row r="3348">
          <cell r="AA3348">
            <v>206167.04000000001</v>
          </cell>
          <cell r="BG3348" t="str">
            <v>313</v>
          </cell>
        </row>
        <row r="3349">
          <cell r="AA3349">
            <v>434438.18</v>
          </cell>
          <cell r="BG3349" t="str">
            <v>313</v>
          </cell>
        </row>
        <row r="3350">
          <cell r="AA3350">
            <v>1241333.32</v>
          </cell>
          <cell r="BG3350" t="str">
            <v>313</v>
          </cell>
        </row>
        <row r="3351">
          <cell r="AA3351">
            <v>50375.49</v>
          </cell>
          <cell r="BG3351" t="str">
            <v>313</v>
          </cell>
        </row>
        <row r="3352">
          <cell r="AA3352">
            <v>495530.1</v>
          </cell>
          <cell r="BG3352" t="str">
            <v>313</v>
          </cell>
        </row>
        <row r="3353">
          <cell r="AA3353">
            <v>166366.85999999999</v>
          </cell>
          <cell r="BG3353" t="str">
            <v>313</v>
          </cell>
        </row>
        <row r="3354">
          <cell r="AA3354">
            <v>827366.9</v>
          </cell>
          <cell r="BG3354" t="str">
            <v>313</v>
          </cell>
        </row>
        <row r="3355">
          <cell r="AA3355">
            <v>300000</v>
          </cell>
          <cell r="BG3355" t="str">
            <v>313</v>
          </cell>
        </row>
        <row r="3356">
          <cell r="AA3356">
            <v>709040.31</v>
          </cell>
          <cell r="BG3356" t="str">
            <v>313</v>
          </cell>
        </row>
        <row r="3357">
          <cell r="AA3357">
            <v>149999.92000000001</v>
          </cell>
          <cell r="BG3357" t="str">
            <v>313</v>
          </cell>
        </row>
        <row r="3358">
          <cell r="AA3358">
            <v>705134.43</v>
          </cell>
          <cell r="BG3358" t="str">
            <v>313</v>
          </cell>
        </row>
        <row r="3359">
          <cell r="AA3359">
            <v>260000</v>
          </cell>
          <cell r="BG3359" t="str">
            <v>313</v>
          </cell>
        </row>
        <row r="3360">
          <cell r="AA3360">
            <v>185381.83</v>
          </cell>
          <cell r="BG3360" t="str">
            <v>313</v>
          </cell>
        </row>
        <row r="3361">
          <cell r="AA3361">
            <v>67553.13</v>
          </cell>
          <cell r="BG3361" t="str">
            <v>313</v>
          </cell>
        </row>
        <row r="3362">
          <cell r="AA3362">
            <v>20000</v>
          </cell>
          <cell r="BG3362" t="str">
            <v>313</v>
          </cell>
        </row>
        <row r="3363">
          <cell r="AA3363">
            <v>243750</v>
          </cell>
          <cell r="BG3363" t="str">
            <v>313</v>
          </cell>
        </row>
        <row r="3364">
          <cell r="AA3364">
            <v>191621.11</v>
          </cell>
          <cell r="BG3364" t="str">
            <v>313</v>
          </cell>
        </row>
        <row r="3365">
          <cell r="AA3365">
            <v>208031.28</v>
          </cell>
          <cell r="BG3365" t="str">
            <v>301</v>
          </cell>
        </row>
        <row r="3366">
          <cell r="AA3366">
            <v>222442.96</v>
          </cell>
          <cell r="BG3366" t="str">
            <v>301</v>
          </cell>
        </row>
        <row r="3367">
          <cell r="AA3367">
            <v>1189108.31</v>
          </cell>
          <cell r="BG3367" t="str">
            <v>313</v>
          </cell>
        </row>
        <row r="3368">
          <cell r="AA3368">
            <v>224677.66</v>
          </cell>
          <cell r="BG3368" t="str">
            <v>313</v>
          </cell>
        </row>
        <row r="3369">
          <cell r="AA3369">
            <v>179999.99</v>
          </cell>
          <cell r="BG3369" t="str">
            <v>313</v>
          </cell>
        </row>
        <row r="3370">
          <cell r="AA3370">
            <v>42000</v>
          </cell>
          <cell r="BG3370" t="str">
            <v>313</v>
          </cell>
        </row>
        <row r="3371">
          <cell r="AA3371">
            <v>771906.65</v>
          </cell>
          <cell r="BG3371" t="str">
            <v>313</v>
          </cell>
        </row>
        <row r="3372">
          <cell r="AA3372">
            <v>697216.72</v>
          </cell>
          <cell r="BG3372" t="str">
            <v>313</v>
          </cell>
        </row>
        <row r="3373">
          <cell r="AA3373">
            <v>1090128.3799999999</v>
          </cell>
          <cell r="BG3373" t="str">
            <v>313</v>
          </cell>
        </row>
        <row r="3374">
          <cell r="AA3374">
            <v>337500</v>
          </cell>
          <cell r="BG3374" t="str">
            <v>313</v>
          </cell>
        </row>
        <row r="3375">
          <cell r="AA3375">
            <v>375000.05</v>
          </cell>
          <cell r="BG3375" t="str">
            <v>313</v>
          </cell>
        </row>
        <row r="3376">
          <cell r="AA3376">
            <v>580000</v>
          </cell>
          <cell r="BG3376" t="str">
            <v>313</v>
          </cell>
        </row>
        <row r="3377">
          <cell r="AA3377">
            <v>40241.550000000003</v>
          </cell>
          <cell r="BG3377" t="str">
            <v>308</v>
          </cell>
        </row>
        <row r="3378">
          <cell r="AA3378">
            <v>243888.85</v>
          </cell>
          <cell r="BG3378" t="str">
            <v>313</v>
          </cell>
        </row>
        <row r="3379">
          <cell r="AA3379">
            <v>41661.18</v>
          </cell>
          <cell r="BG3379" t="str">
            <v>313</v>
          </cell>
        </row>
        <row r="3380">
          <cell r="AA3380">
            <v>178547.89</v>
          </cell>
          <cell r="BG3380" t="str">
            <v>313</v>
          </cell>
        </row>
        <row r="3381">
          <cell r="AA3381">
            <v>96733.86</v>
          </cell>
          <cell r="BG3381" t="str">
            <v>313</v>
          </cell>
        </row>
        <row r="3382">
          <cell r="AA3382">
            <v>98419.03</v>
          </cell>
          <cell r="BG3382" t="str">
            <v>313</v>
          </cell>
        </row>
        <row r="3383">
          <cell r="AA3383">
            <v>43141.86</v>
          </cell>
          <cell r="BG3383" t="str">
            <v>313</v>
          </cell>
        </row>
        <row r="3384">
          <cell r="AA3384">
            <v>146503.67999999999</v>
          </cell>
          <cell r="BG3384" t="str">
            <v>313</v>
          </cell>
        </row>
        <row r="3385">
          <cell r="AA3385">
            <v>234000</v>
          </cell>
          <cell r="BG3385" t="str">
            <v>313</v>
          </cell>
        </row>
        <row r="3386">
          <cell r="AA3386">
            <v>74994.17</v>
          </cell>
          <cell r="BG3386" t="str">
            <v>313</v>
          </cell>
        </row>
        <row r="3387">
          <cell r="AA3387">
            <v>827689.79</v>
          </cell>
          <cell r="BG3387" t="str">
            <v>313</v>
          </cell>
        </row>
        <row r="3388">
          <cell r="AA3388">
            <v>87087.22</v>
          </cell>
          <cell r="BG3388" t="str">
            <v>313</v>
          </cell>
        </row>
        <row r="3389">
          <cell r="AA3389">
            <v>60961</v>
          </cell>
          <cell r="BG3389" t="str">
            <v>313</v>
          </cell>
        </row>
        <row r="3390">
          <cell r="AA3390">
            <v>280732.95</v>
          </cell>
          <cell r="BG3390" t="str">
            <v>313</v>
          </cell>
        </row>
        <row r="3391">
          <cell r="AA3391">
            <v>200000.12</v>
          </cell>
          <cell r="BG3391" t="str">
            <v>313</v>
          </cell>
        </row>
        <row r="3392">
          <cell r="AA3392">
            <v>41246.76</v>
          </cell>
          <cell r="BG3392" t="str">
            <v>313</v>
          </cell>
        </row>
        <row r="3393">
          <cell r="AA3393">
            <v>299909.46000000002</v>
          </cell>
          <cell r="BG3393" t="str">
            <v>313</v>
          </cell>
        </row>
        <row r="3394">
          <cell r="AA3394">
            <v>1045000.01</v>
          </cell>
          <cell r="BG3394" t="str">
            <v>313</v>
          </cell>
        </row>
        <row r="3395">
          <cell r="AA3395">
            <v>301832.74</v>
          </cell>
          <cell r="BG3395" t="str">
            <v>313</v>
          </cell>
        </row>
        <row r="3396">
          <cell r="AA3396">
            <v>821250</v>
          </cell>
          <cell r="BG3396" t="str">
            <v>313</v>
          </cell>
        </row>
        <row r="3397">
          <cell r="AA3397">
            <v>1378089.2</v>
          </cell>
          <cell r="BG3397" t="str">
            <v>313</v>
          </cell>
        </row>
        <row r="3398">
          <cell r="AA3398">
            <v>54793.18</v>
          </cell>
          <cell r="BG3398" t="str">
            <v>313</v>
          </cell>
        </row>
        <row r="3399">
          <cell r="AA3399">
            <v>331633.5</v>
          </cell>
          <cell r="BG3399" t="str">
            <v>313</v>
          </cell>
        </row>
        <row r="3400">
          <cell r="AA3400">
            <v>32165.49</v>
          </cell>
          <cell r="BG3400" t="str">
            <v>313</v>
          </cell>
        </row>
        <row r="3401">
          <cell r="AA3401">
            <v>70545.17</v>
          </cell>
          <cell r="BG3401" t="str">
            <v>313</v>
          </cell>
        </row>
        <row r="3402">
          <cell r="AA3402">
            <v>195314.76</v>
          </cell>
          <cell r="BG3402" t="str">
            <v>313</v>
          </cell>
        </row>
        <row r="3403">
          <cell r="AA3403">
            <v>287500</v>
          </cell>
          <cell r="BG3403" t="str">
            <v>313</v>
          </cell>
        </row>
        <row r="3404">
          <cell r="AA3404">
            <v>325000</v>
          </cell>
          <cell r="BG3404" t="str">
            <v>313</v>
          </cell>
        </row>
        <row r="3405">
          <cell r="AA3405">
            <v>536668.19999999995</v>
          </cell>
          <cell r="BG3405" t="str">
            <v>313</v>
          </cell>
        </row>
        <row r="3406">
          <cell r="AA3406">
            <v>684155</v>
          </cell>
          <cell r="BG3406" t="str">
            <v>313</v>
          </cell>
        </row>
        <row r="3407">
          <cell r="AA3407">
            <v>156488.32000000001</v>
          </cell>
          <cell r="BG3407" t="str">
            <v>313</v>
          </cell>
        </row>
        <row r="3408">
          <cell r="AA3408">
            <v>172986.67</v>
          </cell>
          <cell r="BG3408" t="str">
            <v>313</v>
          </cell>
        </row>
        <row r="3409">
          <cell r="AA3409">
            <v>557233.30000000005</v>
          </cell>
          <cell r="BG3409" t="str">
            <v>313</v>
          </cell>
        </row>
        <row r="3410">
          <cell r="AA3410">
            <v>165466.97</v>
          </cell>
          <cell r="BG3410" t="str">
            <v>313</v>
          </cell>
        </row>
        <row r="3411">
          <cell r="AA3411">
            <v>407333.56</v>
          </cell>
          <cell r="BG3411" t="str">
            <v>313</v>
          </cell>
        </row>
        <row r="3412">
          <cell r="AA3412">
            <v>2063213.98</v>
          </cell>
          <cell r="BG3412" t="str">
            <v>313</v>
          </cell>
        </row>
        <row r="3413">
          <cell r="AA3413">
            <v>216666.78</v>
          </cell>
          <cell r="BG3413" t="str">
            <v>313</v>
          </cell>
        </row>
        <row r="3414">
          <cell r="AA3414">
            <v>255935.07</v>
          </cell>
          <cell r="BG3414" t="str">
            <v>313</v>
          </cell>
        </row>
        <row r="3415">
          <cell r="AA3415">
            <v>196483.94</v>
          </cell>
          <cell r="BG3415" t="str">
            <v>313</v>
          </cell>
        </row>
        <row r="3416">
          <cell r="AA3416">
            <v>36565.97</v>
          </cell>
          <cell r="BG3416" t="str">
            <v>308</v>
          </cell>
        </row>
        <row r="3417">
          <cell r="AA3417">
            <v>70028.009999999995</v>
          </cell>
          <cell r="BG3417" t="str">
            <v>308</v>
          </cell>
        </row>
        <row r="3418">
          <cell r="AA3418">
            <v>309489.27</v>
          </cell>
          <cell r="BG3418" t="str">
            <v>313</v>
          </cell>
        </row>
        <row r="3419">
          <cell r="AA3419">
            <v>550340.71</v>
          </cell>
          <cell r="BG3419" t="str">
            <v>313</v>
          </cell>
        </row>
        <row r="3420">
          <cell r="AA3420">
            <v>550340.71</v>
          </cell>
          <cell r="BG3420" t="str">
            <v>313</v>
          </cell>
        </row>
        <row r="3421">
          <cell r="AA3421">
            <v>524255.98</v>
          </cell>
          <cell r="BG3421" t="str">
            <v>313</v>
          </cell>
        </row>
        <row r="3422">
          <cell r="AA3422">
            <v>400611.51</v>
          </cell>
          <cell r="BG3422" t="str">
            <v>306</v>
          </cell>
        </row>
        <row r="3423">
          <cell r="AA3423">
            <v>76666.62</v>
          </cell>
          <cell r="BG3423" t="str">
            <v>313</v>
          </cell>
        </row>
        <row r="3424">
          <cell r="AA3424">
            <v>64183.19</v>
          </cell>
          <cell r="BG3424" t="str">
            <v>313</v>
          </cell>
        </row>
        <row r="3425">
          <cell r="AA3425">
            <v>180588.5</v>
          </cell>
          <cell r="BG3425" t="str">
            <v>313</v>
          </cell>
        </row>
        <row r="3426">
          <cell r="AA3426">
            <v>27048.34</v>
          </cell>
          <cell r="BG3426" t="str">
            <v>313</v>
          </cell>
        </row>
        <row r="3427">
          <cell r="AA3427">
            <v>61096.36</v>
          </cell>
          <cell r="BG3427" t="str">
            <v>313</v>
          </cell>
        </row>
        <row r="3428">
          <cell r="AA3428">
            <v>650000</v>
          </cell>
          <cell r="BG3428" t="str">
            <v>313</v>
          </cell>
        </row>
        <row r="3429">
          <cell r="AA3429">
            <v>162750</v>
          </cell>
          <cell r="BG3429" t="str">
            <v>313</v>
          </cell>
        </row>
        <row r="3430">
          <cell r="AA3430">
            <v>206459.69</v>
          </cell>
          <cell r="BG3430" t="str">
            <v>313</v>
          </cell>
        </row>
        <row r="3431">
          <cell r="AA3431">
            <v>143454.94</v>
          </cell>
          <cell r="BG3431" t="str">
            <v>313</v>
          </cell>
        </row>
        <row r="3432">
          <cell r="AA3432">
            <v>173326.7</v>
          </cell>
          <cell r="BG3432" t="str">
            <v>313</v>
          </cell>
        </row>
        <row r="3433">
          <cell r="AA3433">
            <v>558452.77</v>
          </cell>
          <cell r="BG3433" t="str">
            <v>313</v>
          </cell>
        </row>
        <row r="3434">
          <cell r="AA3434">
            <v>663161.49</v>
          </cell>
          <cell r="BG3434" t="str">
            <v>313</v>
          </cell>
        </row>
        <row r="3435">
          <cell r="AA3435">
            <v>1919167.36</v>
          </cell>
          <cell r="BG3435" t="str">
            <v>313</v>
          </cell>
        </row>
        <row r="3436">
          <cell r="AA3436">
            <v>142893.69</v>
          </cell>
          <cell r="BG3436" t="str">
            <v>313</v>
          </cell>
        </row>
        <row r="3437">
          <cell r="AA3437">
            <v>3855982</v>
          </cell>
          <cell r="BG3437" t="str">
            <v>313</v>
          </cell>
        </row>
        <row r="3438">
          <cell r="AA3438">
            <v>429475.63</v>
          </cell>
          <cell r="BG3438" t="str">
            <v>313</v>
          </cell>
        </row>
        <row r="3439">
          <cell r="AA3439">
            <v>23470.81</v>
          </cell>
          <cell r="BG3439" t="str">
            <v>308</v>
          </cell>
        </row>
        <row r="3440">
          <cell r="AA3440">
            <v>299544.3</v>
          </cell>
          <cell r="BG3440" t="str">
            <v>313</v>
          </cell>
        </row>
        <row r="3441">
          <cell r="AA3441">
            <v>405937.65</v>
          </cell>
          <cell r="BG3441" t="str">
            <v>313</v>
          </cell>
        </row>
        <row r="3442">
          <cell r="AA3442">
            <v>1022544.26</v>
          </cell>
          <cell r="BG3442" t="str">
            <v>313</v>
          </cell>
        </row>
        <row r="3443">
          <cell r="AA3443">
            <v>1001503.22</v>
          </cell>
          <cell r="BG3443" t="str">
            <v>313</v>
          </cell>
        </row>
        <row r="3444">
          <cell r="AA3444">
            <v>233823.55</v>
          </cell>
          <cell r="BG3444" t="str">
            <v>313</v>
          </cell>
        </row>
        <row r="3445">
          <cell r="AA3445">
            <v>235053.28</v>
          </cell>
          <cell r="BG3445" t="str">
            <v>313</v>
          </cell>
        </row>
        <row r="3446">
          <cell r="AA3446">
            <v>227101.62</v>
          </cell>
          <cell r="BG3446" t="str">
            <v>313</v>
          </cell>
        </row>
        <row r="3447">
          <cell r="AA3447">
            <v>981803.65</v>
          </cell>
          <cell r="BG3447" t="str">
            <v>313</v>
          </cell>
        </row>
        <row r="3448">
          <cell r="AA3448">
            <v>3769555.13</v>
          </cell>
          <cell r="BG3448" t="str">
            <v>313</v>
          </cell>
        </row>
        <row r="3449">
          <cell r="AA3449">
            <v>1162407.3999999999</v>
          </cell>
          <cell r="BG3449" t="str">
            <v>313</v>
          </cell>
        </row>
        <row r="3450">
          <cell r="AA3450">
            <v>391137</v>
          </cell>
          <cell r="BG3450" t="str">
            <v>313</v>
          </cell>
        </row>
        <row r="3451">
          <cell r="AA3451">
            <v>1376802.25</v>
          </cell>
          <cell r="BG3451" t="str">
            <v>313</v>
          </cell>
        </row>
        <row r="3452">
          <cell r="AA3452">
            <v>1079538.1299999999</v>
          </cell>
          <cell r="BG3452" t="str">
            <v>313</v>
          </cell>
        </row>
        <row r="3453">
          <cell r="AA3453">
            <v>4589113.84</v>
          </cell>
          <cell r="BG3453" t="str">
            <v>313</v>
          </cell>
        </row>
        <row r="3454">
          <cell r="AA3454">
            <v>1835645.52</v>
          </cell>
          <cell r="BG3454" t="str">
            <v>313</v>
          </cell>
        </row>
        <row r="3455">
          <cell r="AA3455">
            <v>976127.9</v>
          </cell>
          <cell r="BG3455" t="str">
            <v>313</v>
          </cell>
        </row>
        <row r="3456">
          <cell r="AA3456">
            <v>6832895.3200000003</v>
          </cell>
          <cell r="BG3456" t="str">
            <v>313</v>
          </cell>
        </row>
        <row r="3457">
          <cell r="AA3457">
            <v>289940.78999999998</v>
          </cell>
          <cell r="BG3457" t="str">
            <v>313</v>
          </cell>
        </row>
        <row r="3458">
          <cell r="AA3458">
            <v>21608.68</v>
          </cell>
          <cell r="BG3458" t="str">
            <v>313</v>
          </cell>
        </row>
        <row r="3459">
          <cell r="AA3459">
            <v>439924.97</v>
          </cell>
          <cell r="BG3459" t="str">
            <v>313</v>
          </cell>
        </row>
        <row r="3460">
          <cell r="AA3460">
            <v>856813.5</v>
          </cell>
          <cell r="BG3460" t="str">
            <v>313</v>
          </cell>
        </row>
        <row r="3461">
          <cell r="AA3461">
            <v>427083.31</v>
          </cell>
          <cell r="BG3461" t="str">
            <v>313</v>
          </cell>
        </row>
        <row r="3462">
          <cell r="AA3462">
            <v>1975000</v>
          </cell>
          <cell r="BG3462" t="str">
            <v>313</v>
          </cell>
        </row>
        <row r="3463">
          <cell r="AA3463">
            <v>1026666.68</v>
          </cell>
          <cell r="BG3463" t="str">
            <v>313</v>
          </cell>
        </row>
        <row r="3464">
          <cell r="AA3464">
            <v>414684.01</v>
          </cell>
          <cell r="BG3464" t="str">
            <v>313</v>
          </cell>
        </row>
        <row r="3465">
          <cell r="AA3465">
            <v>380694.83</v>
          </cell>
          <cell r="BG3465" t="str">
            <v>313</v>
          </cell>
        </row>
        <row r="3466">
          <cell r="AA3466">
            <v>545907.92000000004</v>
          </cell>
          <cell r="BG3466" t="str">
            <v>313</v>
          </cell>
        </row>
        <row r="3467">
          <cell r="AA3467">
            <v>264040.15999999997</v>
          </cell>
          <cell r="BG3467" t="str">
            <v>313</v>
          </cell>
        </row>
        <row r="3468">
          <cell r="AA3468">
            <v>365000</v>
          </cell>
          <cell r="BG3468" t="str">
            <v>313</v>
          </cell>
        </row>
        <row r="3469">
          <cell r="AA3469">
            <v>299975.33</v>
          </cell>
          <cell r="BG3469" t="str">
            <v>313</v>
          </cell>
        </row>
        <row r="3470">
          <cell r="AA3470">
            <v>232500</v>
          </cell>
          <cell r="BG3470" t="str">
            <v>313</v>
          </cell>
        </row>
        <row r="3471">
          <cell r="AA3471">
            <v>79261.45</v>
          </cell>
          <cell r="BG3471" t="str">
            <v>308</v>
          </cell>
        </row>
        <row r="3472">
          <cell r="AA3472">
            <v>710430.4</v>
          </cell>
          <cell r="BG3472" t="str">
            <v>313</v>
          </cell>
        </row>
        <row r="3473">
          <cell r="AA3473">
            <v>1080911.1499999999</v>
          </cell>
          <cell r="BG3473" t="str">
            <v>313</v>
          </cell>
        </row>
        <row r="3474">
          <cell r="AA3474">
            <v>27254.69</v>
          </cell>
          <cell r="BG3474" t="str">
            <v>313</v>
          </cell>
        </row>
        <row r="3475">
          <cell r="AA3475">
            <v>19147.66</v>
          </cell>
          <cell r="BG3475" t="str">
            <v>313</v>
          </cell>
        </row>
        <row r="3476">
          <cell r="AA3476">
            <v>184787.05</v>
          </cell>
          <cell r="BG3476" t="str">
            <v>313</v>
          </cell>
        </row>
        <row r="3477">
          <cell r="AA3477">
            <v>1257916.52</v>
          </cell>
          <cell r="BG3477" t="str">
            <v>313</v>
          </cell>
        </row>
        <row r="3478">
          <cell r="AA3478">
            <v>934907.63</v>
          </cell>
          <cell r="BG3478" t="str">
            <v>306</v>
          </cell>
        </row>
        <row r="3479">
          <cell r="AA3479">
            <v>231131.77</v>
          </cell>
          <cell r="BG3479" t="str">
            <v>313</v>
          </cell>
        </row>
        <row r="3480">
          <cell r="AA3480">
            <v>223485.14</v>
          </cell>
          <cell r="BG3480" t="str">
            <v>308</v>
          </cell>
        </row>
        <row r="3481">
          <cell r="AA3481">
            <v>423426.12</v>
          </cell>
          <cell r="BG3481" t="str">
            <v>313</v>
          </cell>
        </row>
        <row r="3482">
          <cell r="AA3482">
            <v>277000</v>
          </cell>
          <cell r="BG3482" t="str">
            <v>313</v>
          </cell>
        </row>
        <row r="3483">
          <cell r="AA3483">
            <v>168439.77</v>
          </cell>
          <cell r="BG3483" t="str">
            <v>313</v>
          </cell>
        </row>
        <row r="3484">
          <cell r="AA3484">
            <v>1095000</v>
          </cell>
          <cell r="BG3484" t="str">
            <v>313</v>
          </cell>
        </row>
        <row r="3485">
          <cell r="AA3485">
            <v>65979.759999999995</v>
          </cell>
          <cell r="BG3485" t="str">
            <v>308</v>
          </cell>
        </row>
        <row r="3486">
          <cell r="AA3486">
            <v>53885.95</v>
          </cell>
          <cell r="BG3486" t="str">
            <v>308</v>
          </cell>
        </row>
        <row r="3487">
          <cell r="AA3487">
            <v>257676.94</v>
          </cell>
          <cell r="BG3487" t="str">
            <v>313</v>
          </cell>
        </row>
        <row r="3488">
          <cell r="AA3488">
            <v>229027</v>
          </cell>
          <cell r="BG3488" t="str">
            <v>313</v>
          </cell>
        </row>
        <row r="3489">
          <cell r="AA3489">
            <v>182328.81</v>
          </cell>
          <cell r="BG3489" t="str">
            <v>313</v>
          </cell>
        </row>
        <row r="3490">
          <cell r="AA3490">
            <v>322199.92</v>
          </cell>
          <cell r="BG3490" t="str">
            <v>313</v>
          </cell>
        </row>
        <row r="3491">
          <cell r="AA3491">
            <v>267198.08000000002</v>
          </cell>
          <cell r="BG3491" t="str">
            <v>313</v>
          </cell>
        </row>
        <row r="3492">
          <cell r="AA3492">
            <v>296133.57</v>
          </cell>
          <cell r="BG3492" t="str">
            <v>313</v>
          </cell>
        </row>
        <row r="3493">
          <cell r="AA3493">
            <v>266374.08</v>
          </cell>
          <cell r="BG3493" t="str">
            <v>313</v>
          </cell>
        </row>
        <row r="3494">
          <cell r="AA3494">
            <v>364639.69</v>
          </cell>
          <cell r="BG3494" t="str">
            <v>313</v>
          </cell>
        </row>
        <row r="3495">
          <cell r="AA3495">
            <v>450731.62</v>
          </cell>
          <cell r="BG3495" t="str">
            <v>313</v>
          </cell>
        </row>
        <row r="3496">
          <cell r="AA3496">
            <v>966666.66</v>
          </cell>
          <cell r="BG3496" t="str">
            <v>313</v>
          </cell>
        </row>
        <row r="3497">
          <cell r="AA3497">
            <v>383333.58</v>
          </cell>
          <cell r="BG3497" t="str">
            <v>313</v>
          </cell>
        </row>
        <row r="3498">
          <cell r="AA3498">
            <v>24883.39</v>
          </cell>
          <cell r="BG3498" t="str">
            <v>313</v>
          </cell>
        </row>
        <row r="3499">
          <cell r="AA3499">
            <v>367129.08</v>
          </cell>
          <cell r="BG3499" t="str">
            <v>313</v>
          </cell>
        </row>
        <row r="3500">
          <cell r="AA3500">
            <v>230586.39</v>
          </cell>
          <cell r="BG3500" t="str">
            <v>313</v>
          </cell>
        </row>
        <row r="3501">
          <cell r="AA3501">
            <v>348019.43</v>
          </cell>
          <cell r="BG3501" t="str">
            <v>313</v>
          </cell>
        </row>
        <row r="3502">
          <cell r="AA3502">
            <v>183564.51</v>
          </cell>
          <cell r="BG3502" t="str">
            <v>313</v>
          </cell>
        </row>
        <row r="3503">
          <cell r="AA3503">
            <v>41189.879999999997</v>
          </cell>
          <cell r="BG3503" t="str">
            <v>313</v>
          </cell>
        </row>
        <row r="3504">
          <cell r="AA3504">
            <v>461253.8</v>
          </cell>
          <cell r="BG3504" t="str">
            <v>313</v>
          </cell>
        </row>
        <row r="3505">
          <cell r="AA3505">
            <v>191895.63</v>
          </cell>
          <cell r="BG3505" t="str">
            <v>313</v>
          </cell>
        </row>
        <row r="3506">
          <cell r="AA3506">
            <v>780125</v>
          </cell>
          <cell r="BG3506" t="str">
            <v>313</v>
          </cell>
        </row>
        <row r="3507">
          <cell r="AA3507">
            <v>259999.93</v>
          </cell>
          <cell r="BG3507" t="str">
            <v>313</v>
          </cell>
        </row>
        <row r="3508">
          <cell r="AA3508">
            <v>22104.59</v>
          </cell>
          <cell r="BG3508" t="str">
            <v>313</v>
          </cell>
        </row>
        <row r="3509">
          <cell r="AA3509">
            <v>33920.519999999997</v>
          </cell>
          <cell r="BG3509" t="str">
            <v>313</v>
          </cell>
        </row>
        <row r="3510">
          <cell r="AA3510">
            <v>143500</v>
          </cell>
          <cell r="BG3510" t="str">
            <v>313</v>
          </cell>
        </row>
        <row r="3511">
          <cell r="AA3511">
            <v>50004.3</v>
          </cell>
          <cell r="BG3511" t="str">
            <v>313</v>
          </cell>
        </row>
        <row r="3512">
          <cell r="AA3512">
            <v>12244.89</v>
          </cell>
          <cell r="BG3512" t="str">
            <v>313</v>
          </cell>
        </row>
        <row r="3513">
          <cell r="AA3513">
            <v>157050.22</v>
          </cell>
          <cell r="BG3513" t="str">
            <v>313</v>
          </cell>
        </row>
        <row r="3514">
          <cell r="AA3514">
            <v>193500.22</v>
          </cell>
          <cell r="BG3514" t="str">
            <v>313</v>
          </cell>
        </row>
        <row r="3515">
          <cell r="AA3515">
            <v>293701.38</v>
          </cell>
          <cell r="BG3515" t="str">
            <v>313</v>
          </cell>
        </row>
        <row r="3516">
          <cell r="AA3516">
            <v>1042793.06</v>
          </cell>
          <cell r="BG3516" t="str">
            <v>313</v>
          </cell>
        </row>
        <row r="3517">
          <cell r="AA3517">
            <v>737067.52000000002</v>
          </cell>
          <cell r="BG3517" t="str">
            <v>313</v>
          </cell>
        </row>
        <row r="3518">
          <cell r="AA3518">
            <v>252262.43</v>
          </cell>
          <cell r="BG3518" t="str">
            <v>313</v>
          </cell>
        </row>
        <row r="3519">
          <cell r="AA3519">
            <v>575409.54</v>
          </cell>
          <cell r="BG3519" t="str">
            <v>313</v>
          </cell>
        </row>
        <row r="3520">
          <cell r="AA3520">
            <v>588800</v>
          </cell>
          <cell r="BG3520" t="str">
            <v>313</v>
          </cell>
        </row>
        <row r="3521">
          <cell r="AA3521">
            <v>936708.85</v>
          </cell>
          <cell r="BG3521" t="str">
            <v>313</v>
          </cell>
        </row>
        <row r="3522">
          <cell r="AA3522">
            <v>500000</v>
          </cell>
          <cell r="BG3522" t="str">
            <v>313</v>
          </cell>
        </row>
        <row r="3523">
          <cell r="AA3523">
            <v>682278.48</v>
          </cell>
          <cell r="BG3523" t="str">
            <v>313</v>
          </cell>
        </row>
        <row r="3524">
          <cell r="AA3524">
            <v>561060.19999999995</v>
          </cell>
          <cell r="BG3524" t="str">
            <v>313</v>
          </cell>
        </row>
        <row r="3525">
          <cell r="AA3525">
            <v>423347.51</v>
          </cell>
          <cell r="BG3525" t="str">
            <v>313</v>
          </cell>
        </row>
        <row r="3526">
          <cell r="AA3526">
            <v>50810.98</v>
          </cell>
          <cell r="BG3526" t="str">
            <v>313</v>
          </cell>
        </row>
        <row r="3527">
          <cell r="AA3527">
            <v>160159.79999999999</v>
          </cell>
          <cell r="BG3527" t="str">
            <v>313</v>
          </cell>
        </row>
        <row r="3528">
          <cell r="AA3528">
            <v>279323.01</v>
          </cell>
          <cell r="BG3528" t="str">
            <v>313</v>
          </cell>
        </row>
        <row r="3529">
          <cell r="AA3529">
            <v>372430.68</v>
          </cell>
          <cell r="BG3529" t="str">
            <v>313</v>
          </cell>
        </row>
        <row r="3530">
          <cell r="AA3530">
            <v>324500.84000000003</v>
          </cell>
          <cell r="BG3530" t="str">
            <v>313</v>
          </cell>
        </row>
        <row r="3531">
          <cell r="AA3531">
            <v>630000</v>
          </cell>
          <cell r="BG3531" t="str">
            <v>313</v>
          </cell>
        </row>
        <row r="3532">
          <cell r="AA3532">
            <v>251947.15</v>
          </cell>
          <cell r="BG3532" t="str">
            <v>313</v>
          </cell>
        </row>
        <row r="3533">
          <cell r="AA3533">
            <v>537596.72</v>
          </cell>
          <cell r="BG3533" t="str">
            <v>313</v>
          </cell>
        </row>
        <row r="3534">
          <cell r="AA3534">
            <v>55624.03</v>
          </cell>
          <cell r="BG3534" t="str">
            <v>313</v>
          </cell>
        </row>
        <row r="3535">
          <cell r="AA3535">
            <v>451103.24</v>
          </cell>
          <cell r="BG3535" t="str">
            <v>313</v>
          </cell>
        </row>
        <row r="3536">
          <cell r="AA3536">
            <v>175000</v>
          </cell>
          <cell r="BG3536" t="str">
            <v>313</v>
          </cell>
        </row>
        <row r="3537">
          <cell r="AA3537">
            <v>1129381.55</v>
          </cell>
          <cell r="BG3537" t="str">
            <v>313</v>
          </cell>
        </row>
        <row r="3538">
          <cell r="AA3538">
            <v>749706.25</v>
          </cell>
          <cell r="BG3538" t="str">
            <v>313</v>
          </cell>
        </row>
        <row r="3539">
          <cell r="AA3539">
            <v>867531.58</v>
          </cell>
          <cell r="BG3539" t="str">
            <v>313</v>
          </cell>
        </row>
        <row r="3540">
          <cell r="AA3540">
            <v>416666.59</v>
          </cell>
          <cell r="BG3540" t="str">
            <v>313</v>
          </cell>
        </row>
        <row r="3541">
          <cell r="AA3541">
            <v>29307.56</v>
          </cell>
          <cell r="BG3541" t="str">
            <v>313</v>
          </cell>
        </row>
        <row r="3542">
          <cell r="AA3542">
            <v>44166.67</v>
          </cell>
          <cell r="BG3542" t="str">
            <v>313</v>
          </cell>
        </row>
        <row r="3543">
          <cell r="AA3543">
            <v>264596.56</v>
          </cell>
          <cell r="BG3543" t="str">
            <v>313</v>
          </cell>
        </row>
        <row r="3544">
          <cell r="AA3544">
            <v>14672.92</v>
          </cell>
          <cell r="BG3544" t="str">
            <v>313</v>
          </cell>
        </row>
        <row r="3545">
          <cell r="AA3545">
            <v>270882.75</v>
          </cell>
          <cell r="BG3545" t="str">
            <v>313</v>
          </cell>
        </row>
        <row r="3546">
          <cell r="AA3546">
            <v>200000</v>
          </cell>
          <cell r="BG3546" t="str">
            <v>313</v>
          </cell>
        </row>
        <row r="3547">
          <cell r="AA3547">
            <v>137565.19</v>
          </cell>
          <cell r="BG3547" t="str">
            <v>313</v>
          </cell>
        </row>
        <row r="3548">
          <cell r="AA3548">
            <v>274665.8</v>
          </cell>
          <cell r="BG3548" t="str">
            <v>313</v>
          </cell>
        </row>
        <row r="3549">
          <cell r="AA3549">
            <v>180825.91</v>
          </cell>
          <cell r="BG3549" t="str">
            <v>313</v>
          </cell>
        </row>
        <row r="3550">
          <cell r="AA3550">
            <v>34372.81</v>
          </cell>
          <cell r="BG3550" t="str">
            <v>308</v>
          </cell>
        </row>
        <row r="3551">
          <cell r="AA3551">
            <v>59318.44</v>
          </cell>
          <cell r="BG3551" t="str">
            <v>308</v>
          </cell>
        </row>
        <row r="3552">
          <cell r="AA3552">
            <v>466666.88</v>
          </cell>
          <cell r="BG3552" t="str">
            <v>313</v>
          </cell>
        </row>
        <row r="3553">
          <cell r="AA3553">
            <v>866666.64</v>
          </cell>
          <cell r="BG3553" t="str">
            <v>313</v>
          </cell>
        </row>
        <row r="3554">
          <cell r="AA3554">
            <v>2056998.82</v>
          </cell>
          <cell r="BG3554" t="str">
            <v>313</v>
          </cell>
        </row>
        <row r="3555">
          <cell r="AA3555">
            <v>418117.49</v>
          </cell>
          <cell r="BG3555" t="str">
            <v>313</v>
          </cell>
        </row>
        <row r="3556">
          <cell r="AA3556">
            <v>213793.31</v>
          </cell>
          <cell r="BG3556" t="str">
            <v>313</v>
          </cell>
        </row>
        <row r="3557">
          <cell r="AA3557">
            <v>931317.34</v>
          </cell>
          <cell r="BG3557" t="str">
            <v>313</v>
          </cell>
        </row>
        <row r="3558">
          <cell r="AA3558">
            <v>576600</v>
          </cell>
          <cell r="BG3558" t="str">
            <v>313</v>
          </cell>
        </row>
        <row r="3559">
          <cell r="AA3559">
            <v>468113.74</v>
          </cell>
          <cell r="BG3559" t="str">
            <v>313</v>
          </cell>
        </row>
        <row r="3560">
          <cell r="AA3560">
            <v>405835.23</v>
          </cell>
          <cell r="BG3560" t="str">
            <v>313</v>
          </cell>
        </row>
        <row r="3561">
          <cell r="AA3561">
            <v>230749.93</v>
          </cell>
          <cell r="BG3561" t="str">
            <v>313</v>
          </cell>
        </row>
        <row r="3562">
          <cell r="AA3562">
            <v>360000.11</v>
          </cell>
          <cell r="BG3562" t="str">
            <v>313</v>
          </cell>
        </row>
        <row r="3563">
          <cell r="AA3563">
            <v>444444.48</v>
          </cell>
          <cell r="BG3563" t="str">
            <v>313</v>
          </cell>
        </row>
        <row r="3564">
          <cell r="AA3564">
            <v>1285546.6599999999</v>
          </cell>
          <cell r="BG3564" t="str">
            <v>313</v>
          </cell>
        </row>
        <row r="3565">
          <cell r="AA3565">
            <v>612895.72</v>
          </cell>
          <cell r="BG3565" t="str">
            <v>313</v>
          </cell>
        </row>
        <row r="3566">
          <cell r="AA3566">
            <v>652669.80000000005</v>
          </cell>
          <cell r="BG3566" t="str">
            <v>313</v>
          </cell>
        </row>
        <row r="3567">
          <cell r="AA3567">
            <v>106679.43</v>
          </cell>
          <cell r="BG3567" t="str">
            <v>313</v>
          </cell>
        </row>
        <row r="3568">
          <cell r="AA3568">
            <v>842138.09</v>
          </cell>
          <cell r="BG3568" t="str">
            <v>313</v>
          </cell>
        </row>
        <row r="3569">
          <cell r="AA3569">
            <v>690000</v>
          </cell>
          <cell r="BG3569" t="str">
            <v>313</v>
          </cell>
        </row>
        <row r="3570">
          <cell r="AA3570">
            <v>56037.74</v>
          </cell>
          <cell r="BG3570" t="str">
            <v>313</v>
          </cell>
        </row>
        <row r="3571">
          <cell r="AA3571">
            <v>578347</v>
          </cell>
          <cell r="BG3571" t="str">
            <v>313</v>
          </cell>
        </row>
        <row r="3572">
          <cell r="AA3572">
            <v>59068.42</v>
          </cell>
          <cell r="BG3572" t="str">
            <v>308</v>
          </cell>
        </row>
        <row r="3573">
          <cell r="AA3573">
            <v>326727.2</v>
          </cell>
          <cell r="BG3573" t="str">
            <v>313</v>
          </cell>
        </row>
        <row r="3574">
          <cell r="AA3574">
            <v>322122.88</v>
          </cell>
          <cell r="BG3574" t="str">
            <v>313</v>
          </cell>
        </row>
        <row r="3575">
          <cell r="AA3575">
            <v>616786.18999999994</v>
          </cell>
          <cell r="BG3575" t="str">
            <v>313</v>
          </cell>
        </row>
        <row r="3576">
          <cell r="AA3576">
            <v>22472.03</v>
          </cell>
          <cell r="BG3576" t="str">
            <v>313</v>
          </cell>
        </row>
        <row r="3577">
          <cell r="AA3577">
            <v>58386.67</v>
          </cell>
          <cell r="BG3577" t="str">
            <v>308</v>
          </cell>
        </row>
        <row r="3578">
          <cell r="AA3578">
            <v>451471.25</v>
          </cell>
          <cell r="BG3578" t="str">
            <v>313</v>
          </cell>
        </row>
        <row r="3579">
          <cell r="AA3579">
            <v>592288.54</v>
          </cell>
          <cell r="BG3579" t="str">
            <v>313</v>
          </cell>
        </row>
        <row r="3580">
          <cell r="AA3580">
            <v>157083.26</v>
          </cell>
          <cell r="BG3580" t="str">
            <v>313</v>
          </cell>
        </row>
        <row r="3581">
          <cell r="AA3581">
            <v>1472705.47</v>
          </cell>
          <cell r="BG3581" t="str">
            <v>313</v>
          </cell>
        </row>
        <row r="3582">
          <cell r="AA3582">
            <v>333682.96000000002</v>
          </cell>
          <cell r="BG3582" t="str">
            <v>313</v>
          </cell>
        </row>
        <row r="3583">
          <cell r="AA3583">
            <v>1226842.1000000001</v>
          </cell>
          <cell r="BG3583" t="str">
            <v>313</v>
          </cell>
        </row>
        <row r="3584">
          <cell r="AA3584">
            <v>29965.64</v>
          </cell>
          <cell r="BG3584" t="str">
            <v>308</v>
          </cell>
        </row>
        <row r="3585">
          <cell r="AA3585">
            <v>6620.51</v>
          </cell>
          <cell r="BG3585" t="str">
            <v>308</v>
          </cell>
        </row>
        <row r="3586">
          <cell r="AA3586">
            <v>300000</v>
          </cell>
          <cell r="BG3586" t="str">
            <v>313</v>
          </cell>
        </row>
        <row r="3587">
          <cell r="AA3587">
            <v>214460.23</v>
          </cell>
          <cell r="BG3587" t="str">
            <v>308</v>
          </cell>
        </row>
        <row r="3588">
          <cell r="AA3588">
            <v>11188.01</v>
          </cell>
          <cell r="BG3588" t="str">
            <v>308</v>
          </cell>
        </row>
        <row r="3589">
          <cell r="AA3589">
            <v>975000</v>
          </cell>
          <cell r="BG3589" t="str">
            <v>313</v>
          </cell>
        </row>
        <row r="3590">
          <cell r="AA3590">
            <v>562456.52</v>
          </cell>
          <cell r="BG3590" t="str">
            <v>313</v>
          </cell>
        </row>
        <row r="3591">
          <cell r="AA3591">
            <v>187288.3</v>
          </cell>
          <cell r="BG3591" t="str">
            <v>313</v>
          </cell>
        </row>
        <row r="3592">
          <cell r="AA3592">
            <v>263728.53000000003</v>
          </cell>
          <cell r="BG3592" t="str">
            <v>313</v>
          </cell>
        </row>
        <row r="3593">
          <cell r="AA3593">
            <v>307711.75</v>
          </cell>
          <cell r="BG3593" t="str">
            <v>313</v>
          </cell>
        </row>
        <row r="3594">
          <cell r="AA3594">
            <v>159555.41</v>
          </cell>
          <cell r="BG3594" t="str">
            <v>313</v>
          </cell>
        </row>
        <row r="3595">
          <cell r="AA3595">
            <v>6494.78</v>
          </cell>
          <cell r="BG3595" t="str">
            <v>308</v>
          </cell>
        </row>
        <row r="3596">
          <cell r="AA3596">
            <v>225633.05</v>
          </cell>
          <cell r="BG3596" t="str">
            <v>308</v>
          </cell>
        </row>
        <row r="3597">
          <cell r="AA3597">
            <v>52547.44</v>
          </cell>
          <cell r="BG3597" t="str">
            <v>313</v>
          </cell>
        </row>
        <row r="3598">
          <cell r="AA3598">
            <v>3368.86</v>
          </cell>
          <cell r="BG3598" t="str">
            <v>313</v>
          </cell>
        </row>
        <row r="3599">
          <cell r="AA3599">
            <v>47496.44</v>
          </cell>
          <cell r="BG3599" t="str">
            <v>313</v>
          </cell>
        </row>
        <row r="3600">
          <cell r="AA3600">
            <v>66389.88</v>
          </cell>
          <cell r="BG3600" t="str">
            <v>313</v>
          </cell>
        </row>
        <row r="3601">
          <cell r="AA3601">
            <v>354574.33</v>
          </cell>
          <cell r="BG3601" t="str">
            <v>313</v>
          </cell>
        </row>
        <row r="3602">
          <cell r="AA3602">
            <v>49084.73</v>
          </cell>
          <cell r="BG3602" t="str">
            <v>313</v>
          </cell>
        </row>
        <row r="3603">
          <cell r="AA3603">
            <v>75179.3</v>
          </cell>
          <cell r="BG3603" t="str">
            <v>313</v>
          </cell>
        </row>
        <row r="3604">
          <cell r="AA3604">
            <v>184095.66</v>
          </cell>
          <cell r="BG3604" t="str">
            <v>313</v>
          </cell>
        </row>
        <row r="3605">
          <cell r="AA3605">
            <v>143803.74</v>
          </cell>
          <cell r="BG3605" t="str">
            <v>313</v>
          </cell>
        </row>
        <row r="3606">
          <cell r="AA3606">
            <v>16581.45</v>
          </cell>
          <cell r="BG3606" t="str">
            <v>313</v>
          </cell>
        </row>
        <row r="3607">
          <cell r="AA3607">
            <v>221503.83</v>
          </cell>
          <cell r="BG3607" t="str">
            <v>313</v>
          </cell>
        </row>
        <row r="3608">
          <cell r="AA3608">
            <v>525049.66</v>
          </cell>
          <cell r="BG3608" t="str">
            <v>313</v>
          </cell>
        </row>
        <row r="3609">
          <cell r="AA3609">
            <v>665542.35</v>
          </cell>
          <cell r="BG3609" t="str">
            <v>313</v>
          </cell>
        </row>
        <row r="3610">
          <cell r="AA3610">
            <v>150019.56</v>
          </cell>
          <cell r="BG3610" t="str">
            <v>313</v>
          </cell>
        </row>
        <row r="3611">
          <cell r="AA3611">
            <v>36188.06</v>
          </cell>
          <cell r="BG3611" t="str">
            <v>313</v>
          </cell>
        </row>
        <row r="3612">
          <cell r="AA3612">
            <v>200000.12</v>
          </cell>
          <cell r="BG3612" t="str">
            <v>313</v>
          </cell>
        </row>
        <row r="3613">
          <cell r="AA3613">
            <v>500000.2</v>
          </cell>
          <cell r="BG3613" t="str">
            <v>313</v>
          </cell>
        </row>
        <row r="3614">
          <cell r="AA3614">
            <v>187955.14</v>
          </cell>
          <cell r="BG3614" t="str">
            <v>313</v>
          </cell>
        </row>
        <row r="3615">
          <cell r="AA3615">
            <v>26879.119999999999</v>
          </cell>
          <cell r="BG3615" t="str">
            <v>313</v>
          </cell>
        </row>
        <row r="3616">
          <cell r="AA3616">
            <v>249376.77</v>
          </cell>
          <cell r="BG3616" t="str">
            <v>306</v>
          </cell>
        </row>
        <row r="3617">
          <cell r="AA3617">
            <v>220000</v>
          </cell>
          <cell r="BG3617" t="str">
            <v>313</v>
          </cell>
        </row>
        <row r="3618">
          <cell r="AA3618">
            <v>652500</v>
          </cell>
          <cell r="BG3618" t="str">
            <v>313</v>
          </cell>
        </row>
        <row r="3619">
          <cell r="AA3619">
            <v>655170.96</v>
          </cell>
          <cell r="BG3619" t="str">
            <v>313</v>
          </cell>
        </row>
        <row r="3620">
          <cell r="AA3620">
            <v>10622.86</v>
          </cell>
          <cell r="BG3620" t="str">
            <v>313</v>
          </cell>
        </row>
        <row r="3621">
          <cell r="AA3621">
            <v>21003.5</v>
          </cell>
          <cell r="BG3621" t="str">
            <v>313</v>
          </cell>
        </row>
        <row r="3622">
          <cell r="AA3622">
            <v>40557.879999999997</v>
          </cell>
          <cell r="BG3622" t="str">
            <v>313</v>
          </cell>
        </row>
        <row r="3623">
          <cell r="AA3623">
            <v>30956.17</v>
          </cell>
          <cell r="BG3623" t="str">
            <v>313</v>
          </cell>
        </row>
        <row r="3624">
          <cell r="AA3624">
            <v>76101.710000000006</v>
          </cell>
          <cell r="BG3624" t="str">
            <v>313</v>
          </cell>
        </row>
        <row r="3625">
          <cell r="AA3625">
            <v>282350.39</v>
          </cell>
          <cell r="BG3625" t="str">
            <v>313</v>
          </cell>
        </row>
        <row r="3626">
          <cell r="AA3626">
            <v>42352.51</v>
          </cell>
          <cell r="BG3626" t="str">
            <v>313</v>
          </cell>
        </row>
        <row r="3627">
          <cell r="AA3627">
            <v>58333.25</v>
          </cell>
          <cell r="BG3627" t="str">
            <v>313</v>
          </cell>
        </row>
        <row r="3628">
          <cell r="AA3628">
            <v>174832.13</v>
          </cell>
          <cell r="BG3628" t="str">
            <v>313</v>
          </cell>
        </row>
        <row r="3629">
          <cell r="AA3629">
            <v>297000</v>
          </cell>
          <cell r="BG3629" t="str">
            <v>313</v>
          </cell>
        </row>
        <row r="3630">
          <cell r="AA3630">
            <v>85956.51</v>
          </cell>
          <cell r="BG3630" t="str">
            <v>313</v>
          </cell>
        </row>
        <row r="3631">
          <cell r="AA3631">
            <v>976151.5</v>
          </cell>
          <cell r="BG3631" t="str">
            <v>313</v>
          </cell>
        </row>
        <row r="3632">
          <cell r="AA3632">
            <v>203800.21</v>
          </cell>
          <cell r="BG3632" t="str">
            <v>313</v>
          </cell>
        </row>
        <row r="3633">
          <cell r="AA3633">
            <v>142299.69</v>
          </cell>
          <cell r="BG3633" t="str">
            <v>308</v>
          </cell>
        </row>
        <row r="3634">
          <cell r="AA3634">
            <v>237500</v>
          </cell>
          <cell r="BG3634" t="str">
            <v>313</v>
          </cell>
        </row>
        <row r="3635">
          <cell r="AA3635">
            <v>208333.45</v>
          </cell>
          <cell r="BG3635" t="str">
            <v>313</v>
          </cell>
        </row>
        <row r="3636">
          <cell r="AA3636">
            <v>575000</v>
          </cell>
          <cell r="BG3636" t="str">
            <v>313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1_Stats_ECBC_SCF"/>
    </sheetNames>
    <sheetDataSet>
      <sheetData sheetId="0">
        <row r="2">
          <cell r="A2" t="str">
            <v>Expositions directes sur les personnes publiques</v>
          </cell>
          <cell r="B2" t="str">
            <v>autres</v>
          </cell>
          <cell r="C2">
            <v>600609503.63000011</v>
          </cell>
          <cell r="D2">
            <v>0</v>
          </cell>
        </row>
        <row r="3">
          <cell r="A3" t="str">
            <v>Expositions directes sur les personnes publiques</v>
          </cell>
          <cell r="B3" t="str">
            <v>municipalities</v>
          </cell>
          <cell r="C3">
            <v>275110344.87</v>
          </cell>
          <cell r="D3">
            <v>0</v>
          </cell>
        </row>
        <row r="4">
          <cell r="A4" t="str">
            <v>Expositions directes sur les personnes publiques</v>
          </cell>
          <cell r="B4" t="str">
            <v>regions / departments / federal states</v>
          </cell>
          <cell r="C4">
            <v>424995834.30999994</v>
          </cell>
          <cell r="D4">
            <v>0</v>
          </cell>
        </row>
        <row r="5">
          <cell r="A5" t="str">
            <v>Expositions garanties à 100% par des personnes publiques</v>
          </cell>
          <cell r="B5" t="str">
            <v/>
          </cell>
          <cell r="D5">
            <v>0</v>
          </cell>
        </row>
        <row r="6">
          <cell r="A6" t="str">
            <v>Expositions garanties à 100% par des personnes publiques</v>
          </cell>
          <cell r="B6" t="str">
            <v>7510</v>
          </cell>
          <cell r="C6">
            <v>0</v>
          </cell>
          <cell r="D6">
            <v>2520000</v>
          </cell>
        </row>
        <row r="7">
          <cell r="A7" t="str">
            <v>Expositions garanties à 100% par des personnes publiques</v>
          </cell>
          <cell r="B7" t="str">
            <v>municipalities</v>
          </cell>
          <cell r="C7">
            <v>0</v>
          </cell>
          <cell r="D7">
            <v>276683000.82350004</v>
          </cell>
        </row>
        <row r="8">
          <cell r="A8" t="str">
            <v>Expositions garanties à 100% par des personnes publiques</v>
          </cell>
          <cell r="B8" t="str">
            <v>regions / departments / federal states</v>
          </cell>
          <cell r="C8">
            <v>0</v>
          </cell>
          <cell r="D8">
            <v>91441815.386499971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ol"/>
      <sheetName val="Large exposure"/>
    </sheetNames>
    <sheetDataSet>
      <sheetData sheetId="0"/>
      <sheetData sheetId="1">
        <row r="3">
          <cell r="E3">
            <v>0.23606797459395903</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0000"/>
  </sheetPr>
  <dimension ref="B2:O9"/>
  <sheetViews>
    <sheetView showGridLines="0" zoomScaleNormal="100" workbookViewId="0">
      <selection activeCell="C3" sqref="C3"/>
    </sheetView>
  </sheetViews>
  <sheetFormatPr baseColWidth="10" defaultColWidth="11.453125" defaultRowHeight="14.5" x14ac:dyDescent="0.35"/>
  <cols>
    <col min="1" max="1" width="4.08984375" style="233" customWidth="1"/>
    <col min="2" max="2" width="22.54296875" style="233" customWidth="1"/>
    <col min="3" max="3" width="14.453125" style="233" customWidth="1"/>
    <col min="4" max="16384" width="11.453125" style="233"/>
  </cols>
  <sheetData>
    <row r="2" spans="2:15" x14ac:dyDescent="0.35">
      <c r="B2" s="233" t="s">
        <v>1906</v>
      </c>
      <c r="C2" s="255">
        <v>44530</v>
      </c>
      <c r="D2" s="233" t="str">
        <f>IF(MONTH(C2)&lt;10,0,"")&amp;MONTH(C2)</f>
        <v>11</v>
      </c>
      <c r="E2" s="233" t="str">
        <f>YEAR(cut_off)&amp;"_"&amp;D2</f>
        <v>2021_11</v>
      </c>
    </row>
    <row r="3" spans="2:15" ht="15" x14ac:dyDescent="0.25">
      <c r="B3" s="233" t="s">
        <v>1907</v>
      </c>
      <c r="C3" s="255">
        <f>EOMONTH(C2,1)</f>
        <v>44561</v>
      </c>
    </row>
    <row r="4" spans="2:15" ht="15" x14ac:dyDescent="0.25">
      <c r="B4" s="233" t="s">
        <v>88</v>
      </c>
      <c r="C4" s="256">
        <f>C3</f>
        <v>44561</v>
      </c>
    </row>
    <row r="7" spans="2:15" x14ac:dyDescent="0.35">
      <c r="B7" s="233" t="s">
        <v>1908</v>
      </c>
      <c r="C7" s="257" t="str">
        <f>"U:\4 - Gestion de la trésorerie sociale et du refinancement\4.5 - Mobilisation de créances et CDC\SCF\Pool\pool "&amp;E2&amp;"\"</f>
        <v>U:\4 - Gestion de la trésorerie sociale et du refinancement\4.5 - Mobilisation de créances et CDC\SCF\Pool\pool 2021_11\</v>
      </c>
      <c r="D7" s="257"/>
      <c r="E7" s="257"/>
      <c r="F7" s="257"/>
      <c r="G7" s="257"/>
      <c r="H7" s="257"/>
      <c r="I7" s="257"/>
      <c r="J7" s="257"/>
      <c r="K7" s="257"/>
      <c r="L7" s="257"/>
      <c r="M7" s="257"/>
      <c r="N7" s="257"/>
      <c r="O7" s="257"/>
    </row>
    <row r="8" spans="2:15" ht="15" x14ac:dyDescent="0.25">
      <c r="B8" s="233" t="s">
        <v>1909</v>
      </c>
      <c r="C8" s="258" t="str">
        <f>"Template ECBC SCF "&amp;IF(MONTH(cut_off)&lt;10,0,"")&amp;MONTH(cut_off)&amp;RIGHT(YEAR(cut_off),2)&amp;" "&amp;C5&amp;".xlsx"</f>
        <v>Template ECBC SCF 1221 .xlsx</v>
      </c>
      <c r="D8" s="259"/>
      <c r="E8" s="259"/>
      <c r="F8" s="259"/>
      <c r="G8" s="259"/>
      <c r="H8" s="259"/>
      <c r="I8" s="259"/>
      <c r="J8" s="259"/>
      <c r="K8" s="259"/>
      <c r="L8" s="259"/>
      <c r="M8" s="259"/>
      <c r="N8" s="259"/>
      <c r="O8" s="259"/>
    </row>
    <row r="9" spans="2:15" ht="15" x14ac:dyDescent="0.25">
      <c r="B9" s="260" t="s">
        <v>1910</v>
      </c>
      <c r="C9" s="260" t="str">
        <f>C7&amp;C8</f>
        <v>U:\4 - Gestion de la trésorerie sociale et du refinancement\4.5 - Mobilisation de créances et CDC\SCF\Pool\pool 2021_11\Template ECBC SCF 1221 .xlsx</v>
      </c>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view="pageBreakPreview" zoomScaleNormal="80" zoomScaleSheetLayoutView="100" workbookViewId="0">
      <selection activeCell="C13" sqref="C13"/>
    </sheetView>
  </sheetViews>
  <sheetFormatPr baseColWidth="10" defaultColWidth="8.9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90625" style="96"/>
  </cols>
  <sheetData>
    <row r="1" spans="1:7" ht="31.5" x14ac:dyDescent="0.25">
      <c r="A1" s="185" t="s">
        <v>1003</v>
      </c>
      <c r="B1" s="185"/>
      <c r="C1" s="64"/>
      <c r="D1" s="64"/>
      <c r="E1" s="64"/>
      <c r="F1" s="193" t="s">
        <v>1602</v>
      </c>
    </row>
    <row r="2" spans="1:7" ht="15.75" thickBot="1" x14ac:dyDescent="0.3">
      <c r="A2" s="64"/>
      <c r="B2" s="64"/>
      <c r="C2" s="64"/>
      <c r="D2" s="64"/>
      <c r="E2" s="64"/>
      <c r="F2" s="64"/>
    </row>
    <row r="3" spans="1:7" ht="19.5" thickBot="1" x14ac:dyDescent="0.3">
      <c r="A3" s="67"/>
      <c r="B3" s="68" t="s">
        <v>71</v>
      </c>
      <c r="C3" s="69" t="s">
        <v>213</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ht="15" x14ac:dyDescent="0.25">
      <c r="B7" s="76"/>
    </row>
    <row r="8" spans="1:7" ht="37.5" x14ac:dyDescent="0.25">
      <c r="A8" s="77" t="s">
        <v>80</v>
      </c>
      <c r="B8" s="77" t="s">
        <v>1005</v>
      </c>
      <c r="C8" s="78"/>
      <c r="D8" s="78"/>
      <c r="E8" s="78"/>
      <c r="F8" s="78"/>
      <c r="G8" s="79"/>
    </row>
    <row r="9" spans="1:7" ht="15" customHeight="1" x14ac:dyDescent="0.25">
      <c r="A9" s="85"/>
      <c r="B9" s="86" t="s">
        <v>819</v>
      </c>
      <c r="C9" s="85" t="s">
        <v>1006</v>
      </c>
      <c r="D9" s="85"/>
      <c r="E9" s="87"/>
      <c r="F9" s="85"/>
      <c r="G9" s="88"/>
    </row>
    <row r="10" spans="1:7" ht="15" x14ac:dyDescent="0.25">
      <c r="A10" s="66" t="s">
        <v>1007</v>
      </c>
      <c r="B10" s="66" t="s">
        <v>1008</v>
      </c>
      <c r="C10" s="189" t="s">
        <v>82</v>
      </c>
    </row>
    <row r="11" spans="1:7" ht="15" outlineLevel="1" x14ac:dyDescent="0.25">
      <c r="A11" s="66" t="s">
        <v>1009</v>
      </c>
      <c r="B11" s="81" t="s">
        <v>509</v>
      </c>
      <c r="C11" s="189"/>
    </row>
    <row r="12" spans="1:7" ht="15" outlineLevel="1" x14ac:dyDescent="0.25">
      <c r="A12" s="66" t="s">
        <v>1010</v>
      </c>
      <c r="B12" s="81" t="s">
        <v>511</v>
      </c>
      <c r="C12" s="189"/>
    </row>
    <row r="13" spans="1:7" ht="15" outlineLevel="1" x14ac:dyDescent="0.25">
      <c r="A13" s="66" t="s">
        <v>1011</v>
      </c>
      <c r="B13" s="81"/>
    </row>
    <row r="14" spans="1:7" ht="15" outlineLevel="1" x14ac:dyDescent="0.25">
      <c r="A14" s="66" t="s">
        <v>1012</v>
      </c>
      <c r="B14" s="81"/>
    </row>
    <row r="15" spans="1:7" ht="15" outlineLevel="1" x14ac:dyDescent="0.25">
      <c r="A15" s="66" t="s">
        <v>1013</v>
      </c>
      <c r="B15" s="81"/>
    </row>
    <row r="16" spans="1:7" ht="15" outlineLevel="1" x14ac:dyDescent="0.25">
      <c r="A16" s="66" t="s">
        <v>1014</v>
      </c>
      <c r="B16" s="81"/>
    </row>
    <row r="17" spans="1:7" ht="15" customHeight="1" x14ac:dyDescent="0.25">
      <c r="A17" s="85"/>
      <c r="B17" s="86" t="s">
        <v>1015</v>
      </c>
      <c r="C17" s="85" t="s">
        <v>1016</v>
      </c>
      <c r="D17" s="85"/>
      <c r="E17" s="87"/>
      <c r="F17" s="88"/>
      <c r="G17" s="88"/>
    </row>
    <row r="18" spans="1:7" ht="15" x14ac:dyDescent="0.25">
      <c r="A18" s="66" t="s">
        <v>1017</v>
      </c>
      <c r="B18" s="66" t="s">
        <v>518</v>
      </c>
      <c r="C18" s="182" t="s">
        <v>82</v>
      </c>
    </row>
    <row r="19" spans="1:7" ht="15" outlineLevel="1" x14ac:dyDescent="0.25">
      <c r="A19" s="66" t="s">
        <v>1018</v>
      </c>
      <c r="C19" s="182"/>
    </row>
    <row r="20" spans="1:7" outlineLevel="1" x14ac:dyDescent="0.35">
      <c r="A20" s="66" t="s">
        <v>1019</v>
      </c>
      <c r="C20" s="182"/>
    </row>
    <row r="21" spans="1:7" outlineLevel="1" x14ac:dyDescent="0.35">
      <c r="A21" s="66" t="s">
        <v>1020</v>
      </c>
      <c r="C21" s="182"/>
    </row>
    <row r="22" spans="1:7" outlineLevel="1" x14ac:dyDescent="0.35">
      <c r="A22" s="66" t="s">
        <v>1021</v>
      </c>
      <c r="C22" s="182"/>
    </row>
    <row r="23" spans="1:7" outlineLevel="1" x14ac:dyDescent="0.35">
      <c r="A23" s="66" t="s">
        <v>1022</v>
      </c>
      <c r="C23" s="182"/>
    </row>
    <row r="24" spans="1:7" outlineLevel="1" x14ac:dyDescent="0.35">
      <c r="A24" s="66" t="s">
        <v>1023</v>
      </c>
      <c r="C24" s="182"/>
    </row>
    <row r="25" spans="1:7" ht="15" customHeight="1" x14ac:dyDescent="0.35">
      <c r="A25" s="85"/>
      <c r="B25" s="86" t="s">
        <v>1024</v>
      </c>
      <c r="C25" s="85" t="s">
        <v>1016</v>
      </c>
      <c r="D25" s="85"/>
      <c r="E25" s="87"/>
      <c r="F25" s="88"/>
      <c r="G25" s="88"/>
    </row>
    <row r="26" spans="1:7" x14ac:dyDescent="0.35">
      <c r="A26" s="66" t="s">
        <v>1025</v>
      </c>
      <c r="B26" s="115" t="s">
        <v>527</v>
      </c>
      <c r="C26" s="182">
        <f>SUM(C27:C53)</f>
        <v>0</v>
      </c>
      <c r="D26" s="115"/>
      <c r="F26" s="115"/>
      <c r="G26" s="66"/>
    </row>
    <row r="27" spans="1:7" x14ac:dyDescent="0.35">
      <c r="A27" s="66" t="s">
        <v>1026</v>
      </c>
      <c r="B27" s="66" t="s">
        <v>529</v>
      </c>
      <c r="C27" s="182" t="s">
        <v>82</v>
      </c>
      <c r="D27" s="115"/>
      <c r="F27" s="115"/>
      <c r="G27" s="66"/>
    </row>
    <row r="28" spans="1:7" x14ac:dyDescent="0.35">
      <c r="A28" s="66" t="s">
        <v>1027</v>
      </c>
      <c r="B28" s="66" t="s">
        <v>531</v>
      </c>
      <c r="C28" s="182" t="s">
        <v>82</v>
      </c>
      <c r="D28" s="115"/>
      <c r="F28" s="115"/>
      <c r="G28" s="66"/>
    </row>
    <row r="29" spans="1:7" x14ac:dyDescent="0.35">
      <c r="A29" s="66" t="s">
        <v>1028</v>
      </c>
      <c r="B29" s="66" t="s">
        <v>533</v>
      </c>
      <c r="C29" s="182" t="s">
        <v>82</v>
      </c>
      <c r="D29" s="115"/>
      <c r="F29" s="115"/>
      <c r="G29" s="66"/>
    </row>
    <row r="30" spans="1:7" x14ac:dyDescent="0.35">
      <c r="A30" s="66" t="s">
        <v>1029</v>
      </c>
      <c r="B30" s="66" t="s">
        <v>535</v>
      </c>
      <c r="C30" s="182" t="s">
        <v>82</v>
      </c>
      <c r="D30" s="115"/>
      <c r="F30" s="115"/>
      <c r="G30" s="66"/>
    </row>
    <row r="31" spans="1:7" x14ac:dyDescent="0.35">
      <c r="A31" s="66" t="s">
        <v>1030</v>
      </c>
      <c r="B31" s="66" t="s">
        <v>537</v>
      </c>
      <c r="C31" s="182" t="s">
        <v>82</v>
      </c>
      <c r="D31" s="115"/>
      <c r="F31" s="115"/>
      <c r="G31" s="66"/>
    </row>
    <row r="32" spans="1:7" x14ac:dyDescent="0.35">
      <c r="A32" s="66" t="s">
        <v>1031</v>
      </c>
      <c r="B32" s="66" t="s">
        <v>1892</v>
      </c>
      <c r="C32" s="182" t="s">
        <v>82</v>
      </c>
      <c r="D32" s="115"/>
      <c r="F32" s="115"/>
      <c r="G32" s="66"/>
    </row>
    <row r="33" spans="1:7" x14ac:dyDescent="0.35">
      <c r="A33" s="66" t="s">
        <v>1032</v>
      </c>
      <c r="B33" s="66" t="s">
        <v>540</v>
      </c>
      <c r="C33" s="182" t="s">
        <v>82</v>
      </c>
      <c r="D33" s="115"/>
      <c r="F33" s="115"/>
      <c r="G33" s="66"/>
    </row>
    <row r="34" spans="1:7" x14ac:dyDescent="0.35">
      <c r="A34" s="66" t="s">
        <v>1033</v>
      </c>
      <c r="B34" s="66" t="s">
        <v>542</v>
      </c>
      <c r="C34" s="182" t="s">
        <v>82</v>
      </c>
      <c r="D34" s="115"/>
      <c r="F34" s="115"/>
      <c r="G34" s="66"/>
    </row>
    <row r="35" spans="1:7" x14ac:dyDescent="0.35">
      <c r="A35" s="66" t="s">
        <v>1034</v>
      </c>
      <c r="B35" s="66" t="s">
        <v>544</v>
      </c>
      <c r="C35" s="182" t="s">
        <v>82</v>
      </c>
      <c r="D35" s="115"/>
      <c r="F35" s="115"/>
      <c r="G35" s="66"/>
    </row>
    <row r="36" spans="1:7" x14ac:dyDescent="0.35">
      <c r="A36" s="66" t="s">
        <v>1035</v>
      </c>
      <c r="B36" s="66" t="s">
        <v>546</v>
      </c>
      <c r="C36" s="182" t="s">
        <v>82</v>
      </c>
      <c r="D36" s="115"/>
      <c r="F36" s="115"/>
      <c r="G36" s="66"/>
    </row>
    <row r="37" spans="1:7" x14ac:dyDescent="0.35">
      <c r="A37" s="66" t="s">
        <v>1036</v>
      </c>
      <c r="B37" s="66" t="s">
        <v>548</v>
      </c>
      <c r="C37" s="182" t="s">
        <v>82</v>
      </c>
      <c r="D37" s="115"/>
      <c r="F37" s="115"/>
      <c r="G37" s="66"/>
    </row>
    <row r="38" spans="1:7" x14ac:dyDescent="0.35">
      <c r="A38" s="66" t="s">
        <v>1037</v>
      </c>
      <c r="B38" s="66" t="s">
        <v>550</v>
      </c>
      <c r="C38" s="182" t="s">
        <v>82</v>
      </c>
      <c r="D38" s="115"/>
      <c r="F38" s="115"/>
      <c r="G38" s="66"/>
    </row>
    <row r="39" spans="1:7" x14ac:dyDescent="0.35">
      <c r="A39" s="66" t="s">
        <v>1038</v>
      </c>
      <c r="B39" s="66" t="s">
        <v>552</v>
      </c>
      <c r="C39" s="182" t="s">
        <v>82</v>
      </c>
      <c r="D39" s="115"/>
      <c r="F39" s="115"/>
      <c r="G39" s="66"/>
    </row>
    <row r="40" spans="1:7" x14ac:dyDescent="0.35">
      <c r="A40" s="66" t="s">
        <v>1039</v>
      </c>
      <c r="B40" s="66" t="s">
        <v>554</v>
      </c>
      <c r="C40" s="182" t="s">
        <v>82</v>
      </c>
      <c r="D40" s="115"/>
      <c r="F40" s="115"/>
      <c r="G40" s="66"/>
    </row>
    <row r="41" spans="1:7" x14ac:dyDescent="0.35">
      <c r="A41" s="66" t="s">
        <v>1040</v>
      </c>
      <c r="B41" s="66" t="s">
        <v>556</v>
      </c>
      <c r="C41" s="182" t="s">
        <v>82</v>
      </c>
      <c r="D41" s="115"/>
      <c r="F41" s="115"/>
      <c r="G41" s="66"/>
    </row>
    <row r="42" spans="1:7" x14ac:dyDescent="0.35">
      <c r="A42" s="66" t="s">
        <v>1041</v>
      </c>
      <c r="B42" s="66" t="s">
        <v>3</v>
      </c>
      <c r="C42" s="182" t="s">
        <v>82</v>
      </c>
      <c r="D42" s="115"/>
      <c r="F42" s="115"/>
      <c r="G42" s="66"/>
    </row>
    <row r="43" spans="1:7" x14ac:dyDescent="0.35">
      <c r="A43" s="66" t="s">
        <v>1042</v>
      </c>
      <c r="B43" s="66" t="s">
        <v>559</v>
      </c>
      <c r="C43" s="182" t="s">
        <v>82</v>
      </c>
      <c r="D43" s="115"/>
      <c r="F43" s="115"/>
      <c r="G43" s="66"/>
    </row>
    <row r="44" spans="1:7" x14ac:dyDescent="0.35">
      <c r="A44" s="66" t="s">
        <v>1043</v>
      </c>
      <c r="B44" s="66" t="s">
        <v>561</v>
      </c>
      <c r="C44" s="182" t="s">
        <v>82</v>
      </c>
      <c r="D44" s="115"/>
      <c r="F44" s="115"/>
      <c r="G44" s="66"/>
    </row>
    <row r="45" spans="1:7" x14ac:dyDescent="0.35">
      <c r="A45" s="66" t="s">
        <v>1044</v>
      </c>
      <c r="B45" s="66" t="s">
        <v>563</v>
      </c>
      <c r="C45" s="182" t="s">
        <v>82</v>
      </c>
      <c r="D45" s="115"/>
      <c r="F45" s="115"/>
      <c r="G45" s="66"/>
    </row>
    <row r="46" spans="1:7" x14ac:dyDescent="0.35">
      <c r="A46" s="66" t="s">
        <v>1045</v>
      </c>
      <c r="B46" s="66" t="s">
        <v>565</v>
      </c>
      <c r="C46" s="182" t="s">
        <v>82</v>
      </c>
      <c r="D46" s="115"/>
      <c r="F46" s="115"/>
      <c r="G46" s="66"/>
    </row>
    <row r="47" spans="1:7" x14ac:dyDescent="0.35">
      <c r="A47" s="66" t="s">
        <v>1046</v>
      </c>
      <c r="B47" s="66" t="s">
        <v>567</v>
      </c>
      <c r="C47" s="182" t="s">
        <v>82</v>
      </c>
      <c r="D47" s="115"/>
      <c r="F47" s="115"/>
      <c r="G47" s="66"/>
    </row>
    <row r="48" spans="1:7" x14ac:dyDescent="0.35">
      <c r="A48" s="66" t="s">
        <v>1047</v>
      </c>
      <c r="B48" s="66" t="s">
        <v>569</v>
      </c>
      <c r="C48" s="182" t="s">
        <v>82</v>
      </c>
      <c r="D48" s="115"/>
      <c r="F48" s="115"/>
      <c r="G48" s="66"/>
    </row>
    <row r="49" spans="1:7" x14ac:dyDescent="0.35">
      <c r="A49" s="66" t="s">
        <v>1048</v>
      </c>
      <c r="B49" s="66" t="s">
        <v>571</v>
      </c>
      <c r="C49" s="182" t="s">
        <v>82</v>
      </c>
      <c r="D49" s="115"/>
      <c r="F49" s="115"/>
      <c r="G49" s="66"/>
    </row>
    <row r="50" spans="1:7" x14ac:dyDescent="0.35">
      <c r="A50" s="66" t="s">
        <v>1049</v>
      </c>
      <c r="B50" s="66" t="s">
        <v>573</v>
      </c>
      <c r="C50" s="182" t="s">
        <v>82</v>
      </c>
      <c r="D50" s="115"/>
      <c r="F50" s="115"/>
      <c r="G50" s="66"/>
    </row>
    <row r="51" spans="1:7" x14ac:dyDescent="0.35">
      <c r="A51" s="66" t="s">
        <v>1050</v>
      </c>
      <c r="B51" s="66" t="s">
        <v>575</v>
      </c>
      <c r="C51" s="182" t="s">
        <v>82</v>
      </c>
      <c r="D51" s="115"/>
      <c r="F51" s="115"/>
      <c r="G51" s="66"/>
    </row>
    <row r="52" spans="1:7" x14ac:dyDescent="0.35">
      <c r="A52" s="66" t="s">
        <v>1051</v>
      </c>
      <c r="B52" s="66" t="s">
        <v>577</v>
      </c>
      <c r="C52" s="182" t="s">
        <v>82</v>
      </c>
      <c r="D52" s="115"/>
      <c r="F52" s="115"/>
      <c r="G52" s="66"/>
    </row>
    <row r="53" spans="1:7" x14ac:dyDescent="0.35">
      <c r="A53" s="66" t="s">
        <v>1052</v>
      </c>
      <c r="B53" s="66" t="s">
        <v>6</v>
      </c>
      <c r="C53" s="182" t="s">
        <v>82</v>
      </c>
      <c r="D53" s="115"/>
      <c r="F53" s="115"/>
      <c r="G53" s="66"/>
    </row>
    <row r="54" spans="1:7" x14ac:dyDescent="0.35">
      <c r="A54" s="245" t="s">
        <v>1053</v>
      </c>
      <c r="B54" s="115" t="s">
        <v>318</v>
      </c>
      <c r="C54" s="184">
        <f>SUM(C55:C57)</f>
        <v>0</v>
      </c>
      <c r="D54" s="115"/>
      <c r="F54" s="115"/>
      <c r="G54" s="66"/>
    </row>
    <row r="55" spans="1:7" x14ac:dyDescent="0.35">
      <c r="A55" s="245" t="s">
        <v>1054</v>
      </c>
      <c r="B55" s="66" t="s">
        <v>583</v>
      </c>
      <c r="C55" s="182" t="s">
        <v>82</v>
      </c>
      <c r="D55" s="115"/>
      <c r="F55" s="115"/>
      <c r="G55" s="66"/>
    </row>
    <row r="56" spans="1:7" x14ac:dyDescent="0.35">
      <c r="A56" s="245" t="s">
        <v>1055</v>
      </c>
      <c r="B56" s="66" t="s">
        <v>585</v>
      </c>
      <c r="C56" s="182" t="s">
        <v>82</v>
      </c>
      <c r="D56" s="115"/>
      <c r="F56" s="115"/>
      <c r="G56" s="66"/>
    </row>
    <row r="57" spans="1:7" x14ac:dyDescent="0.35">
      <c r="A57" s="245" t="s">
        <v>1056</v>
      </c>
      <c r="B57" s="66" t="s">
        <v>2</v>
      </c>
      <c r="C57" s="182" t="s">
        <v>82</v>
      </c>
      <c r="D57" s="115"/>
      <c r="F57" s="115"/>
      <c r="G57" s="66"/>
    </row>
    <row r="58" spans="1:7" x14ac:dyDescent="0.35">
      <c r="A58" s="245" t="s">
        <v>1057</v>
      </c>
      <c r="B58" s="115" t="s">
        <v>146</v>
      </c>
      <c r="C58" s="184">
        <f>SUM(C59:C69)</f>
        <v>0</v>
      </c>
      <c r="D58" s="115"/>
      <c r="F58" s="115"/>
      <c r="G58" s="66"/>
    </row>
    <row r="59" spans="1:7" x14ac:dyDescent="0.35">
      <c r="A59" s="245" t="s">
        <v>1058</v>
      </c>
      <c r="B59" s="83" t="s">
        <v>320</v>
      </c>
      <c r="C59" s="182" t="s">
        <v>82</v>
      </c>
      <c r="D59" s="115"/>
      <c r="F59" s="115"/>
      <c r="G59" s="66"/>
    </row>
    <row r="60" spans="1:7" x14ac:dyDescent="0.35">
      <c r="A60" s="245" t="s">
        <v>1059</v>
      </c>
      <c r="B60" s="245" t="s">
        <v>580</v>
      </c>
      <c r="C60" s="182" t="s">
        <v>82</v>
      </c>
      <c r="D60" s="115"/>
      <c r="E60" s="245"/>
      <c r="F60" s="115"/>
      <c r="G60" s="245"/>
    </row>
    <row r="61" spans="1:7" x14ac:dyDescent="0.35">
      <c r="A61" s="245" t="s">
        <v>1060</v>
      </c>
      <c r="B61" s="83" t="s">
        <v>322</v>
      </c>
      <c r="C61" s="182" t="s">
        <v>82</v>
      </c>
      <c r="D61" s="115"/>
      <c r="F61" s="115"/>
      <c r="G61" s="66"/>
    </row>
    <row r="62" spans="1:7" x14ac:dyDescent="0.35">
      <c r="A62" s="245" t="s">
        <v>1061</v>
      </c>
      <c r="B62" s="83" t="s">
        <v>324</v>
      </c>
      <c r="C62" s="182" t="s">
        <v>82</v>
      </c>
      <c r="D62" s="115"/>
      <c r="F62" s="115"/>
      <c r="G62" s="66"/>
    </row>
    <row r="63" spans="1:7" x14ac:dyDescent="0.35">
      <c r="A63" s="245" t="s">
        <v>1062</v>
      </c>
      <c r="B63" s="83" t="s">
        <v>12</v>
      </c>
      <c r="C63" s="182" t="s">
        <v>82</v>
      </c>
      <c r="D63" s="115"/>
      <c r="F63" s="115"/>
      <c r="G63" s="66"/>
    </row>
    <row r="64" spans="1:7" x14ac:dyDescent="0.35">
      <c r="A64" s="245" t="s">
        <v>1063</v>
      </c>
      <c r="B64" s="83" t="s">
        <v>327</v>
      </c>
      <c r="C64" s="182" t="s">
        <v>82</v>
      </c>
      <c r="D64" s="115"/>
      <c r="F64" s="115"/>
      <c r="G64" s="66"/>
    </row>
    <row r="65" spans="1:7" x14ac:dyDescent="0.35">
      <c r="A65" s="245" t="s">
        <v>1064</v>
      </c>
      <c r="B65" s="83" t="s">
        <v>329</v>
      </c>
      <c r="C65" s="182" t="s">
        <v>82</v>
      </c>
      <c r="D65" s="115"/>
      <c r="F65" s="115"/>
      <c r="G65" s="66"/>
    </row>
    <row r="66" spans="1:7" x14ac:dyDescent="0.35">
      <c r="A66" s="245" t="s">
        <v>1065</v>
      </c>
      <c r="B66" s="83" t="s">
        <v>331</v>
      </c>
      <c r="C66" s="182" t="s">
        <v>82</v>
      </c>
      <c r="D66" s="115"/>
      <c r="F66" s="115"/>
      <c r="G66" s="66"/>
    </row>
    <row r="67" spans="1:7" x14ac:dyDescent="0.35">
      <c r="A67" s="245" t="s">
        <v>1066</v>
      </c>
      <c r="B67" s="83" t="s">
        <v>333</v>
      </c>
      <c r="C67" s="182" t="s">
        <v>82</v>
      </c>
      <c r="D67" s="115"/>
      <c r="F67" s="115"/>
      <c r="G67" s="66"/>
    </row>
    <row r="68" spans="1:7" x14ac:dyDescent="0.35">
      <c r="A68" s="245" t="s">
        <v>1067</v>
      </c>
      <c r="B68" s="83" t="s">
        <v>335</v>
      </c>
      <c r="C68" s="182" t="s">
        <v>82</v>
      </c>
      <c r="D68" s="115"/>
      <c r="F68" s="115"/>
      <c r="G68" s="66"/>
    </row>
    <row r="69" spans="1:7" x14ac:dyDescent="0.35">
      <c r="A69" s="245" t="s">
        <v>1068</v>
      </c>
      <c r="B69" s="83" t="s">
        <v>146</v>
      </c>
      <c r="C69" s="182" t="s">
        <v>82</v>
      </c>
      <c r="D69" s="115"/>
      <c r="F69" s="115"/>
      <c r="G69" s="66"/>
    </row>
    <row r="70" spans="1:7" outlineLevel="1" x14ac:dyDescent="0.35">
      <c r="A70" s="66" t="s">
        <v>1069</v>
      </c>
      <c r="B70" s="95" t="s">
        <v>150</v>
      </c>
      <c r="C70" s="182"/>
      <c r="G70" s="66"/>
    </row>
    <row r="71" spans="1:7" outlineLevel="1" x14ac:dyDescent="0.35">
      <c r="A71" s="66" t="s">
        <v>1070</v>
      </c>
      <c r="B71" s="95" t="s">
        <v>150</v>
      </c>
      <c r="C71" s="182"/>
      <c r="G71" s="66"/>
    </row>
    <row r="72" spans="1:7" outlineLevel="1" x14ac:dyDescent="0.35">
      <c r="A72" s="66" t="s">
        <v>1071</v>
      </c>
      <c r="B72" s="95" t="s">
        <v>150</v>
      </c>
      <c r="C72" s="182"/>
      <c r="G72" s="66"/>
    </row>
    <row r="73" spans="1:7" outlineLevel="1" x14ac:dyDescent="0.35">
      <c r="A73" s="66" t="s">
        <v>1072</v>
      </c>
      <c r="B73" s="95" t="s">
        <v>150</v>
      </c>
      <c r="C73" s="182"/>
      <c r="G73" s="66"/>
    </row>
    <row r="74" spans="1:7" outlineLevel="1" x14ac:dyDescent="0.35">
      <c r="A74" s="66" t="s">
        <v>1073</v>
      </c>
      <c r="B74" s="95" t="s">
        <v>150</v>
      </c>
      <c r="C74" s="182"/>
      <c r="G74" s="66"/>
    </row>
    <row r="75" spans="1:7" outlineLevel="1" x14ac:dyDescent="0.35">
      <c r="A75" s="66" t="s">
        <v>1074</v>
      </c>
      <c r="B75" s="95" t="s">
        <v>150</v>
      </c>
      <c r="C75" s="182"/>
      <c r="G75" s="66"/>
    </row>
    <row r="76" spans="1:7" outlineLevel="1" x14ac:dyDescent="0.35">
      <c r="A76" s="66" t="s">
        <v>1075</v>
      </c>
      <c r="B76" s="95" t="s">
        <v>150</v>
      </c>
      <c r="C76" s="182"/>
      <c r="G76" s="66"/>
    </row>
    <row r="77" spans="1:7" outlineLevel="1" x14ac:dyDescent="0.35">
      <c r="A77" s="66" t="s">
        <v>1076</v>
      </c>
      <c r="B77" s="95" t="s">
        <v>150</v>
      </c>
      <c r="C77" s="182"/>
      <c r="G77" s="66"/>
    </row>
    <row r="78" spans="1:7" outlineLevel="1" x14ac:dyDescent="0.35">
      <c r="A78" s="66" t="s">
        <v>1077</v>
      </c>
      <c r="B78" s="95" t="s">
        <v>150</v>
      </c>
      <c r="C78" s="182"/>
      <c r="G78" s="66"/>
    </row>
    <row r="79" spans="1:7" outlineLevel="1" x14ac:dyDescent="0.35">
      <c r="A79" s="66" t="s">
        <v>1078</v>
      </c>
      <c r="B79" s="95" t="s">
        <v>150</v>
      </c>
      <c r="C79" s="182"/>
      <c r="G79" s="66"/>
    </row>
    <row r="80" spans="1:7" ht="15" customHeight="1" x14ac:dyDescent="0.35">
      <c r="A80" s="85"/>
      <c r="B80" s="86" t="s">
        <v>1079</v>
      </c>
      <c r="C80" s="85" t="s">
        <v>1016</v>
      </c>
      <c r="D80" s="85"/>
      <c r="E80" s="87"/>
      <c r="F80" s="88"/>
      <c r="G80" s="88"/>
    </row>
    <row r="81" spans="1:7" x14ac:dyDescent="0.35">
      <c r="A81" s="66" t="s">
        <v>1080</v>
      </c>
      <c r="B81" s="66" t="s">
        <v>641</v>
      </c>
      <c r="C81" s="182" t="s">
        <v>82</v>
      </c>
      <c r="E81" s="64"/>
    </row>
    <row r="82" spans="1:7" x14ac:dyDescent="0.35">
      <c r="A82" s="66" t="s">
        <v>1081</v>
      </c>
      <c r="B82" s="66" t="s">
        <v>643</v>
      </c>
      <c r="C82" s="182" t="s">
        <v>82</v>
      </c>
      <c r="E82" s="64"/>
    </row>
    <row r="83" spans="1:7" x14ac:dyDescent="0.35">
      <c r="A83" s="66" t="s">
        <v>1082</v>
      </c>
      <c r="B83" s="66" t="s">
        <v>146</v>
      </c>
      <c r="C83" s="182" t="s">
        <v>82</v>
      </c>
      <c r="E83" s="64"/>
    </row>
    <row r="84" spans="1:7" outlineLevel="1" x14ac:dyDescent="0.35">
      <c r="A84" s="66" t="s">
        <v>1083</v>
      </c>
      <c r="C84" s="182"/>
      <c r="E84" s="64"/>
    </row>
    <row r="85" spans="1:7" outlineLevel="1" x14ac:dyDescent="0.35">
      <c r="A85" s="66" t="s">
        <v>1084</v>
      </c>
      <c r="C85" s="182"/>
      <c r="E85" s="64"/>
    </row>
    <row r="86" spans="1:7" outlineLevel="1" x14ac:dyDescent="0.35">
      <c r="A86" s="66" t="s">
        <v>1085</v>
      </c>
      <c r="C86" s="182"/>
      <c r="E86" s="64"/>
    </row>
    <row r="87" spans="1:7" outlineLevel="1" x14ac:dyDescent="0.35">
      <c r="A87" s="66" t="s">
        <v>1086</v>
      </c>
      <c r="C87" s="182"/>
      <c r="E87" s="64"/>
    </row>
    <row r="88" spans="1:7" outlineLevel="1" x14ac:dyDescent="0.35">
      <c r="A88" s="66" t="s">
        <v>1087</v>
      </c>
      <c r="C88" s="182"/>
      <c r="E88" s="64"/>
    </row>
    <row r="89" spans="1:7" outlineLevel="1" x14ac:dyDescent="0.35">
      <c r="A89" s="66" t="s">
        <v>1088</v>
      </c>
      <c r="C89" s="182"/>
      <c r="E89" s="64"/>
    </row>
    <row r="90" spans="1:7" ht="15" customHeight="1" x14ac:dyDescent="0.35">
      <c r="A90" s="85"/>
      <c r="B90" s="86" t="s">
        <v>1089</v>
      </c>
      <c r="C90" s="85" t="s">
        <v>1016</v>
      </c>
      <c r="D90" s="85"/>
      <c r="E90" s="87"/>
      <c r="F90" s="88"/>
      <c r="G90" s="88"/>
    </row>
    <row r="91" spans="1:7" x14ac:dyDescent="0.35">
      <c r="A91" s="66" t="s">
        <v>1090</v>
      </c>
      <c r="B91" s="66" t="s">
        <v>653</v>
      </c>
      <c r="C91" s="182" t="s">
        <v>82</v>
      </c>
      <c r="E91" s="64"/>
    </row>
    <row r="92" spans="1:7" x14ac:dyDescent="0.35">
      <c r="A92" s="66" t="s">
        <v>1091</v>
      </c>
      <c r="B92" s="66" t="s">
        <v>655</v>
      </c>
      <c r="C92" s="182" t="s">
        <v>82</v>
      </c>
      <c r="E92" s="64"/>
    </row>
    <row r="93" spans="1:7" x14ac:dyDescent="0.35">
      <c r="A93" s="66" t="s">
        <v>1092</v>
      </c>
      <c r="B93" s="66" t="s">
        <v>146</v>
      </c>
      <c r="C93" s="182" t="s">
        <v>82</v>
      </c>
      <c r="E93" s="64"/>
    </row>
    <row r="94" spans="1:7" outlineLevel="1" x14ac:dyDescent="0.35">
      <c r="A94" s="66" t="s">
        <v>1093</v>
      </c>
      <c r="C94" s="182"/>
      <c r="E94" s="64"/>
    </row>
    <row r="95" spans="1:7" outlineLevel="1" x14ac:dyDescent="0.35">
      <c r="A95" s="66" t="s">
        <v>1094</v>
      </c>
      <c r="C95" s="182"/>
      <c r="E95" s="64"/>
    </row>
    <row r="96" spans="1:7" outlineLevel="1" x14ac:dyDescent="0.35">
      <c r="A96" s="66" t="s">
        <v>1095</v>
      </c>
      <c r="C96" s="182"/>
      <c r="E96" s="64"/>
    </row>
    <row r="97" spans="1:7" outlineLevel="1" x14ac:dyDescent="0.35">
      <c r="A97" s="66" t="s">
        <v>1096</v>
      </c>
      <c r="C97" s="182"/>
      <c r="E97" s="64"/>
    </row>
    <row r="98" spans="1:7" outlineLevel="1" x14ac:dyDescent="0.35">
      <c r="A98" s="66" t="s">
        <v>1097</v>
      </c>
      <c r="C98" s="182"/>
      <c r="E98" s="64"/>
    </row>
    <row r="99" spans="1:7" outlineLevel="1" x14ac:dyDescent="0.35">
      <c r="A99" s="66" t="s">
        <v>1098</v>
      </c>
      <c r="C99" s="182"/>
      <c r="E99" s="64"/>
    </row>
    <row r="100" spans="1:7" ht="15" customHeight="1" x14ac:dyDescent="0.35">
      <c r="A100" s="85"/>
      <c r="B100" s="86" t="s">
        <v>1099</v>
      </c>
      <c r="C100" s="85" t="s">
        <v>1016</v>
      </c>
      <c r="D100" s="85"/>
      <c r="E100" s="87"/>
      <c r="F100" s="88"/>
      <c r="G100" s="88"/>
    </row>
    <row r="101" spans="1:7" x14ac:dyDescent="0.35">
      <c r="A101" s="66" t="s">
        <v>1100</v>
      </c>
      <c r="B101" s="62" t="s">
        <v>665</v>
      </c>
      <c r="C101" s="182" t="s">
        <v>82</v>
      </c>
      <c r="E101" s="64"/>
    </row>
    <row r="102" spans="1:7" x14ac:dyDescent="0.35">
      <c r="A102" s="66" t="s">
        <v>1101</v>
      </c>
      <c r="B102" s="62" t="s">
        <v>667</v>
      </c>
      <c r="C102" s="182" t="s">
        <v>82</v>
      </c>
      <c r="E102" s="64"/>
    </row>
    <row r="103" spans="1:7" x14ac:dyDescent="0.35">
      <c r="A103" s="66" t="s">
        <v>1102</v>
      </c>
      <c r="B103" s="62" t="s">
        <v>669</v>
      </c>
      <c r="C103" s="182" t="s">
        <v>82</v>
      </c>
    </row>
    <row r="104" spans="1:7" x14ac:dyDescent="0.35">
      <c r="A104" s="66" t="s">
        <v>1103</v>
      </c>
      <c r="B104" s="62" t="s">
        <v>671</v>
      </c>
      <c r="C104" s="182" t="s">
        <v>82</v>
      </c>
    </row>
    <row r="105" spans="1:7" x14ac:dyDescent="0.35">
      <c r="A105" s="66" t="s">
        <v>1104</v>
      </c>
      <c r="B105" s="62" t="s">
        <v>673</v>
      </c>
      <c r="C105" s="182" t="s">
        <v>82</v>
      </c>
    </row>
    <row r="106" spans="1:7" outlineLevel="1" x14ac:dyDescent="0.35">
      <c r="A106" s="66" t="s">
        <v>1105</v>
      </c>
      <c r="B106" s="62"/>
      <c r="C106" s="182"/>
    </row>
    <row r="107" spans="1:7" outlineLevel="1" x14ac:dyDescent="0.35">
      <c r="A107" s="66" t="s">
        <v>1106</v>
      </c>
      <c r="B107" s="62"/>
      <c r="C107" s="182"/>
    </row>
    <row r="108" spans="1:7" outlineLevel="1" x14ac:dyDescent="0.35">
      <c r="A108" s="66" t="s">
        <v>1107</v>
      </c>
      <c r="B108" s="62"/>
      <c r="C108" s="182"/>
    </row>
    <row r="109" spans="1:7" outlineLevel="1" x14ac:dyDescent="0.35">
      <c r="A109" s="66" t="s">
        <v>1108</v>
      </c>
      <c r="B109" s="62"/>
      <c r="C109" s="182"/>
    </row>
    <row r="110" spans="1:7" ht="15" customHeight="1" x14ac:dyDescent="0.35">
      <c r="A110" s="85"/>
      <c r="B110" s="86" t="s">
        <v>1109</v>
      </c>
      <c r="C110" s="85" t="s">
        <v>1016</v>
      </c>
      <c r="D110" s="85"/>
      <c r="E110" s="87"/>
      <c r="F110" s="88"/>
      <c r="G110" s="88"/>
    </row>
    <row r="111" spans="1:7" x14ac:dyDescent="0.35">
      <c r="A111" s="66" t="s">
        <v>1110</v>
      </c>
      <c r="B111" s="66" t="s">
        <v>680</v>
      </c>
      <c r="C111" s="182" t="s">
        <v>82</v>
      </c>
      <c r="E111" s="64"/>
    </row>
    <row r="112" spans="1:7" outlineLevel="1" x14ac:dyDescent="0.35">
      <c r="A112" s="66" t="s">
        <v>1111</v>
      </c>
      <c r="C112" s="182"/>
      <c r="E112" s="64"/>
    </row>
    <row r="113" spans="1:7" outlineLevel="1" x14ac:dyDescent="0.35">
      <c r="A113" s="66" t="s">
        <v>1112</v>
      </c>
      <c r="C113" s="182"/>
      <c r="E113" s="64"/>
    </row>
    <row r="114" spans="1:7" outlineLevel="1" x14ac:dyDescent="0.35">
      <c r="A114" s="66" t="s">
        <v>1113</v>
      </c>
      <c r="C114" s="182"/>
      <c r="E114" s="64"/>
    </row>
    <row r="115" spans="1:7" outlineLevel="1" x14ac:dyDescent="0.35">
      <c r="A115" s="66" t="s">
        <v>1114</v>
      </c>
      <c r="C115" s="182"/>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88" t="s">
        <v>82</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188" t="s">
        <v>82</v>
      </c>
      <c r="D120" s="189" t="s">
        <v>82</v>
      </c>
      <c r="E120" s="80"/>
      <c r="F120" s="202" t="str">
        <f t="shared" ref="F120:F143" si="0">IF($C$144=0,"",IF(C120="[for completion]","",C120/$C$144))</f>
        <v/>
      </c>
      <c r="G120" s="202" t="str">
        <f t="shared" ref="G120:G143" si="1">IF($D$144=0,"",IF(D120="[for completion]","",D120/$D$144))</f>
        <v/>
      </c>
    </row>
    <row r="121" spans="1:7" x14ac:dyDescent="0.35">
      <c r="A121" s="66" t="s">
        <v>1118</v>
      </c>
      <c r="B121" s="83" t="s">
        <v>608</v>
      </c>
      <c r="C121" s="188" t="s">
        <v>82</v>
      </c>
      <c r="D121" s="189" t="s">
        <v>82</v>
      </c>
      <c r="E121" s="80"/>
      <c r="F121" s="202" t="str">
        <f t="shared" si="0"/>
        <v/>
      </c>
      <c r="G121" s="202" t="str">
        <f t="shared" si="1"/>
        <v/>
      </c>
    </row>
    <row r="122" spans="1:7" x14ac:dyDescent="0.35">
      <c r="A122" s="66" t="s">
        <v>1119</v>
      </c>
      <c r="B122" s="83" t="s">
        <v>608</v>
      </c>
      <c r="C122" s="188" t="s">
        <v>82</v>
      </c>
      <c r="D122" s="189" t="s">
        <v>82</v>
      </c>
      <c r="E122" s="80"/>
      <c r="F122" s="202" t="str">
        <f t="shared" si="0"/>
        <v/>
      </c>
      <c r="G122" s="202" t="str">
        <f t="shared" si="1"/>
        <v/>
      </c>
    </row>
    <row r="123" spans="1:7" x14ac:dyDescent="0.35">
      <c r="A123" s="66" t="s">
        <v>1120</v>
      </c>
      <c r="B123" s="83" t="s">
        <v>608</v>
      </c>
      <c r="C123" s="188" t="s">
        <v>82</v>
      </c>
      <c r="D123" s="189" t="s">
        <v>82</v>
      </c>
      <c r="E123" s="80"/>
      <c r="F123" s="202" t="str">
        <f t="shared" si="0"/>
        <v/>
      </c>
      <c r="G123" s="202" t="str">
        <f t="shared" si="1"/>
        <v/>
      </c>
    </row>
    <row r="124" spans="1:7" x14ac:dyDescent="0.35">
      <c r="A124" s="66" t="s">
        <v>1121</v>
      </c>
      <c r="B124" s="83" t="s">
        <v>608</v>
      </c>
      <c r="C124" s="188" t="s">
        <v>82</v>
      </c>
      <c r="D124" s="189" t="s">
        <v>82</v>
      </c>
      <c r="E124" s="80"/>
      <c r="F124" s="202" t="str">
        <f t="shared" si="0"/>
        <v/>
      </c>
      <c r="G124" s="202" t="str">
        <f t="shared" si="1"/>
        <v/>
      </c>
    </row>
    <row r="125" spans="1:7" x14ac:dyDescent="0.35">
      <c r="A125" s="66" t="s">
        <v>1122</v>
      </c>
      <c r="B125" s="83" t="s">
        <v>608</v>
      </c>
      <c r="C125" s="188" t="s">
        <v>82</v>
      </c>
      <c r="D125" s="189" t="s">
        <v>82</v>
      </c>
      <c r="E125" s="80"/>
      <c r="F125" s="202" t="str">
        <f t="shared" si="0"/>
        <v/>
      </c>
      <c r="G125" s="202" t="str">
        <f t="shared" si="1"/>
        <v/>
      </c>
    </row>
    <row r="126" spans="1:7" x14ac:dyDescent="0.35">
      <c r="A126" s="66" t="s">
        <v>1123</v>
      </c>
      <c r="B126" s="83" t="s">
        <v>608</v>
      </c>
      <c r="C126" s="188" t="s">
        <v>82</v>
      </c>
      <c r="D126" s="189" t="s">
        <v>82</v>
      </c>
      <c r="E126" s="80"/>
      <c r="F126" s="202" t="str">
        <f t="shared" si="0"/>
        <v/>
      </c>
      <c r="G126" s="202" t="str">
        <f t="shared" si="1"/>
        <v/>
      </c>
    </row>
    <row r="127" spans="1:7" x14ac:dyDescent="0.35">
      <c r="A127" s="66" t="s">
        <v>1124</v>
      </c>
      <c r="B127" s="83" t="s">
        <v>608</v>
      </c>
      <c r="C127" s="188" t="s">
        <v>82</v>
      </c>
      <c r="D127" s="189" t="s">
        <v>82</v>
      </c>
      <c r="E127" s="80"/>
      <c r="F127" s="202" t="str">
        <f t="shared" si="0"/>
        <v/>
      </c>
      <c r="G127" s="202" t="str">
        <f t="shared" si="1"/>
        <v/>
      </c>
    </row>
    <row r="128" spans="1:7" x14ac:dyDescent="0.35">
      <c r="A128" s="66" t="s">
        <v>1125</v>
      </c>
      <c r="B128" s="83" t="s">
        <v>608</v>
      </c>
      <c r="C128" s="188" t="s">
        <v>82</v>
      </c>
      <c r="D128" s="189" t="s">
        <v>82</v>
      </c>
      <c r="E128" s="80"/>
      <c r="F128" s="202" t="str">
        <f t="shared" si="0"/>
        <v/>
      </c>
      <c r="G128" s="202" t="str">
        <f t="shared" si="1"/>
        <v/>
      </c>
    </row>
    <row r="129" spans="1:7" x14ac:dyDescent="0.35">
      <c r="A129" s="66" t="s">
        <v>1126</v>
      </c>
      <c r="B129" s="83" t="s">
        <v>608</v>
      </c>
      <c r="C129" s="188" t="s">
        <v>82</v>
      </c>
      <c r="D129" s="189" t="s">
        <v>82</v>
      </c>
      <c r="E129" s="83"/>
      <c r="F129" s="202" t="str">
        <f t="shared" si="0"/>
        <v/>
      </c>
      <c r="G129" s="202" t="str">
        <f t="shared" si="1"/>
        <v/>
      </c>
    </row>
    <row r="130" spans="1:7" x14ac:dyDescent="0.35">
      <c r="A130" s="66" t="s">
        <v>1127</v>
      </c>
      <c r="B130" s="83" t="s">
        <v>608</v>
      </c>
      <c r="C130" s="188" t="s">
        <v>82</v>
      </c>
      <c r="D130" s="189" t="s">
        <v>82</v>
      </c>
      <c r="E130" s="83"/>
      <c r="F130" s="202" t="str">
        <f t="shared" si="0"/>
        <v/>
      </c>
      <c r="G130" s="202" t="str">
        <f t="shared" si="1"/>
        <v/>
      </c>
    </row>
    <row r="131" spans="1:7" x14ac:dyDescent="0.35">
      <c r="A131" s="66" t="s">
        <v>1128</v>
      </c>
      <c r="B131" s="83" t="s">
        <v>608</v>
      </c>
      <c r="C131" s="188" t="s">
        <v>82</v>
      </c>
      <c r="D131" s="189" t="s">
        <v>82</v>
      </c>
      <c r="E131" s="83"/>
      <c r="F131" s="202" t="str">
        <f t="shared" si="0"/>
        <v/>
      </c>
      <c r="G131" s="202" t="str">
        <f t="shared" si="1"/>
        <v/>
      </c>
    </row>
    <row r="132" spans="1:7" x14ac:dyDescent="0.35">
      <c r="A132" s="66" t="s">
        <v>1129</v>
      </c>
      <c r="B132" s="83" t="s">
        <v>608</v>
      </c>
      <c r="C132" s="188" t="s">
        <v>82</v>
      </c>
      <c r="D132" s="189" t="s">
        <v>82</v>
      </c>
      <c r="E132" s="83"/>
      <c r="F132" s="202" t="str">
        <f t="shared" si="0"/>
        <v/>
      </c>
      <c r="G132" s="202" t="str">
        <f t="shared" si="1"/>
        <v/>
      </c>
    </row>
    <row r="133" spans="1:7" x14ac:dyDescent="0.35">
      <c r="A133" s="66" t="s">
        <v>1130</v>
      </c>
      <c r="B133" s="83" t="s">
        <v>608</v>
      </c>
      <c r="C133" s="188" t="s">
        <v>82</v>
      </c>
      <c r="D133" s="189" t="s">
        <v>82</v>
      </c>
      <c r="E133" s="83"/>
      <c r="F133" s="202" t="str">
        <f t="shared" si="0"/>
        <v/>
      </c>
      <c r="G133" s="202" t="str">
        <f t="shared" si="1"/>
        <v/>
      </c>
    </row>
    <row r="134" spans="1:7" x14ac:dyDescent="0.35">
      <c r="A134" s="66" t="s">
        <v>1131</v>
      </c>
      <c r="B134" s="83" t="s">
        <v>608</v>
      </c>
      <c r="C134" s="188" t="s">
        <v>82</v>
      </c>
      <c r="D134" s="189" t="s">
        <v>82</v>
      </c>
      <c r="E134" s="83"/>
      <c r="F134" s="202" t="str">
        <f t="shared" si="0"/>
        <v/>
      </c>
      <c r="G134" s="202" t="str">
        <f t="shared" si="1"/>
        <v/>
      </c>
    </row>
    <row r="135" spans="1:7" x14ac:dyDescent="0.35">
      <c r="A135" s="66" t="s">
        <v>1132</v>
      </c>
      <c r="B135" s="83" t="s">
        <v>608</v>
      </c>
      <c r="C135" s="188" t="s">
        <v>82</v>
      </c>
      <c r="D135" s="189" t="s">
        <v>82</v>
      </c>
      <c r="F135" s="202" t="str">
        <f t="shared" si="0"/>
        <v/>
      </c>
      <c r="G135" s="202" t="str">
        <f t="shared" si="1"/>
        <v/>
      </c>
    </row>
    <row r="136" spans="1:7" x14ac:dyDescent="0.35">
      <c r="A136" s="66" t="s">
        <v>1133</v>
      </c>
      <c r="B136" s="83" t="s">
        <v>608</v>
      </c>
      <c r="C136" s="188" t="s">
        <v>82</v>
      </c>
      <c r="D136" s="189" t="s">
        <v>82</v>
      </c>
      <c r="E136" s="103"/>
      <c r="F136" s="202" t="str">
        <f t="shared" si="0"/>
        <v/>
      </c>
      <c r="G136" s="202" t="str">
        <f t="shared" si="1"/>
        <v/>
      </c>
    </row>
    <row r="137" spans="1:7" x14ac:dyDescent="0.35">
      <c r="A137" s="66" t="s">
        <v>1134</v>
      </c>
      <c r="B137" s="83" t="s">
        <v>608</v>
      </c>
      <c r="C137" s="188" t="s">
        <v>82</v>
      </c>
      <c r="D137" s="189" t="s">
        <v>82</v>
      </c>
      <c r="E137" s="103"/>
      <c r="F137" s="202" t="str">
        <f t="shared" si="0"/>
        <v/>
      </c>
      <c r="G137" s="202" t="str">
        <f t="shared" si="1"/>
        <v/>
      </c>
    </row>
    <row r="138" spans="1:7" x14ac:dyDescent="0.35">
      <c r="A138" s="66" t="s">
        <v>1135</v>
      </c>
      <c r="B138" s="83" t="s">
        <v>608</v>
      </c>
      <c r="C138" s="188" t="s">
        <v>82</v>
      </c>
      <c r="D138" s="189" t="s">
        <v>82</v>
      </c>
      <c r="E138" s="103"/>
      <c r="F138" s="202" t="str">
        <f t="shared" si="0"/>
        <v/>
      </c>
      <c r="G138" s="202" t="str">
        <f t="shared" si="1"/>
        <v/>
      </c>
    </row>
    <row r="139" spans="1:7" x14ac:dyDescent="0.35">
      <c r="A139" s="66" t="s">
        <v>1136</v>
      </c>
      <c r="B139" s="83" t="s">
        <v>608</v>
      </c>
      <c r="C139" s="188" t="s">
        <v>82</v>
      </c>
      <c r="D139" s="189" t="s">
        <v>82</v>
      </c>
      <c r="E139" s="103"/>
      <c r="F139" s="202" t="str">
        <f t="shared" si="0"/>
        <v/>
      </c>
      <c r="G139" s="202" t="str">
        <f t="shared" si="1"/>
        <v/>
      </c>
    </row>
    <row r="140" spans="1:7" x14ac:dyDescent="0.35">
      <c r="A140" s="66" t="s">
        <v>1137</v>
      </c>
      <c r="B140" s="83" t="s">
        <v>608</v>
      </c>
      <c r="C140" s="188" t="s">
        <v>82</v>
      </c>
      <c r="D140" s="189" t="s">
        <v>82</v>
      </c>
      <c r="E140" s="103"/>
      <c r="F140" s="202" t="str">
        <f t="shared" si="0"/>
        <v/>
      </c>
      <c r="G140" s="202" t="str">
        <f t="shared" si="1"/>
        <v/>
      </c>
    </row>
    <row r="141" spans="1:7" x14ac:dyDescent="0.35">
      <c r="A141" s="66" t="s">
        <v>1138</v>
      </c>
      <c r="B141" s="83" t="s">
        <v>608</v>
      </c>
      <c r="C141" s="188" t="s">
        <v>82</v>
      </c>
      <c r="D141" s="189" t="s">
        <v>82</v>
      </c>
      <c r="E141" s="103"/>
      <c r="F141" s="202" t="str">
        <f t="shared" si="0"/>
        <v/>
      </c>
      <c r="G141" s="202" t="str">
        <f t="shared" si="1"/>
        <v/>
      </c>
    </row>
    <row r="142" spans="1:7" x14ac:dyDescent="0.35">
      <c r="A142" s="66" t="s">
        <v>1139</v>
      </c>
      <c r="B142" s="83" t="s">
        <v>608</v>
      </c>
      <c r="C142" s="188" t="s">
        <v>82</v>
      </c>
      <c r="D142" s="189" t="s">
        <v>82</v>
      </c>
      <c r="E142" s="103"/>
      <c r="F142" s="202" t="str">
        <f t="shared" si="0"/>
        <v/>
      </c>
      <c r="G142" s="202" t="str">
        <f t="shared" si="1"/>
        <v/>
      </c>
    </row>
    <row r="143" spans="1:7" x14ac:dyDescent="0.35">
      <c r="A143" s="66" t="s">
        <v>1140</v>
      </c>
      <c r="B143" s="83" t="s">
        <v>608</v>
      </c>
      <c r="C143" s="188" t="s">
        <v>82</v>
      </c>
      <c r="D143" s="189" t="s">
        <v>82</v>
      </c>
      <c r="E143" s="103"/>
      <c r="F143" s="202" t="str">
        <f t="shared" si="0"/>
        <v/>
      </c>
      <c r="G143" s="202" t="str">
        <f t="shared" si="1"/>
        <v/>
      </c>
    </row>
    <row r="144" spans="1:7" x14ac:dyDescent="0.35">
      <c r="A144" s="66" t="s">
        <v>1141</v>
      </c>
      <c r="B144" s="93" t="s">
        <v>148</v>
      </c>
      <c r="C144" s="190">
        <f>SUM(C120:C143)</f>
        <v>0</v>
      </c>
      <c r="D144" s="91">
        <f>SUM(D120:D143)</f>
        <v>0</v>
      </c>
      <c r="E144" s="103"/>
      <c r="F144" s="203">
        <f>SUM(F120:F143)</f>
        <v>0</v>
      </c>
      <c r="G144" s="203">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2" t="s">
        <v>82</v>
      </c>
      <c r="G146" s="66"/>
    </row>
    <row r="147" spans="1:7" x14ac:dyDescent="0.35">
      <c r="G147" s="66"/>
    </row>
    <row r="148" spans="1:7" x14ac:dyDescent="0.35">
      <c r="B148" s="83" t="s">
        <v>720</v>
      </c>
      <c r="G148" s="66"/>
    </row>
    <row r="149" spans="1:7" x14ac:dyDescent="0.35">
      <c r="A149" s="66" t="s">
        <v>1144</v>
      </c>
      <c r="B149" s="66" t="s">
        <v>722</v>
      </c>
      <c r="C149" s="188" t="s">
        <v>82</v>
      </c>
      <c r="D149" s="189" t="s">
        <v>82</v>
      </c>
      <c r="F149" s="202" t="str">
        <f t="shared" ref="F149:F163" si="2">IF($C$157=0,"",IF(C149="[for completion]","",C149/$C$157))</f>
        <v/>
      </c>
      <c r="G149" s="202" t="str">
        <f t="shared" ref="G149:G163" si="3">IF($D$157=0,"",IF(D149="[for completion]","",D149/$D$157))</f>
        <v/>
      </c>
    </row>
    <row r="150" spans="1:7" x14ac:dyDescent="0.35">
      <c r="A150" s="66" t="s">
        <v>1145</v>
      </c>
      <c r="B150" s="66" t="s">
        <v>724</v>
      </c>
      <c r="C150" s="188" t="s">
        <v>82</v>
      </c>
      <c r="D150" s="189" t="s">
        <v>82</v>
      </c>
      <c r="F150" s="202" t="str">
        <f t="shared" si="2"/>
        <v/>
      </c>
      <c r="G150" s="202" t="str">
        <f t="shared" si="3"/>
        <v/>
      </c>
    </row>
    <row r="151" spans="1:7" x14ac:dyDescent="0.35">
      <c r="A151" s="66" t="s">
        <v>1146</v>
      </c>
      <c r="B151" s="66" t="s">
        <v>726</v>
      </c>
      <c r="C151" s="188" t="s">
        <v>82</v>
      </c>
      <c r="D151" s="189" t="s">
        <v>82</v>
      </c>
      <c r="F151" s="202" t="str">
        <f t="shared" si="2"/>
        <v/>
      </c>
      <c r="G151" s="202" t="str">
        <f t="shared" si="3"/>
        <v/>
      </c>
    </row>
    <row r="152" spans="1:7" x14ac:dyDescent="0.35">
      <c r="A152" s="66" t="s">
        <v>1147</v>
      </c>
      <c r="B152" s="66" t="s">
        <v>728</v>
      </c>
      <c r="C152" s="188" t="s">
        <v>82</v>
      </c>
      <c r="D152" s="189" t="s">
        <v>82</v>
      </c>
      <c r="F152" s="202" t="str">
        <f t="shared" si="2"/>
        <v/>
      </c>
      <c r="G152" s="202" t="str">
        <f t="shared" si="3"/>
        <v/>
      </c>
    </row>
    <row r="153" spans="1:7" x14ac:dyDescent="0.35">
      <c r="A153" s="66" t="s">
        <v>1148</v>
      </c>
      <c r="B153" s="66" t="s">
        <v>730</v>
      </c>
      <c r="C153" s="188" t="s">
        <v>82</v>
      </c>
      <c r="D153" s="189" t="s">
        <v>82</v>
      </c>
      <c r="F153" s="202" t="str">
        <f t="shared" si="2"/>
        <v/>
      </c>
      <c r="G153" s="202" t="str">
        <f t="shared" si="3"/>
        <v/>
      </c>
    </row>
    <row r="154" spans="1:7" x14ac:dyDescent="0.35">
      <c r="A154" s="66" t="s">
        <v>1149</v>
      </c>
      <c r="B154" s="66" t="s">
        <v>732</v>
      </c>
      <c r="C154" s="188" t="s">
        <v>82</v>
      </c>
      <c r="D154" s="189" t="s">
        <v>82</v>
      </c>
      <c r="F154" s="202" t="str">
        <f t="shared" si="2"/>
        <v/>
      </c>
      <c r="G154" s="202" t="str">
        <f t="shared" si="3"/>
        <v/>
      </c>
    </row>
    <row r="155" spans="1:7" x14ac:dyDescent="0.35">
      <c r="A155" s="66" t="s">
        <v>1150</v>
      </c>
      <c r="B155" s="66" t="s">
        <v>734</v>
      </c>
      <c r="C155" s="188" t="s">
        <v>82</v>
      </c>
      <c r="D155" s="189" t="s">
        <v>82</v>
      </c>
      <c r="F155" s="202" t="str">
        <f t="shared" si="2"/>
        <v/>
      </c>
      <c r="G155" s="202" t="str">
        <f t="shared" si="3"/>
        <v/>
      </c>
    </row>
    <row r="156" spans="1:7" x14ac:dyDescent="0.35">
      <c r="A156" s="66" t="s">
        <v>1151</v>
      </c>
      <c r="B156" s="66" t="s">
        <v>736</v>
      </c>
      <c r="C156" s="188" t="s">
        <v>82</v>
      </c>
      <c r="D156" s="189" t="s">
        <v>82</v>
      </c>
      <c r="F156" s="202" t="str">
        <f t="shared" si="2"/>
        <v/>
      </c>
      <c r="G156" s="202" t="str">
        <f t="shared" si="3"/>
        <v/>
      </c>
    </row>
    <row r="157" spans="1:7" x14ac:dyDescent="0.35">
      <c r="A157" s="66" t="s">
        <v>1152</v>
      </c>
      <c r="B157" s="93" t="s">
        <v>148</v>
      </c>
      <c r="C157" s="188">
        <f>SUM(C149:C156)</f>
        <v>0</v>
      </c>
      <c r="D157" s="189">
        <f>SUM(D149:D156)</f>
        <v>0</v>
      </c>
      <c r="F157" s="182">
        <f>SUM(F149:F156)</f>
        <v>0</v>
      </c>
      <c r="G157" s="182">
        <f>SUM(G149:G156)</f>
        <v>0</v>
      </c>
    </row>
    <row r="158" spans="1:7" outlineLevel="1" x14ac:dyDescent="0.35">
      <c r="A158" s="66" t="s">
        <v>1153</v>
      </c>
      <c r="B158" s="95" t="s">
        <v>739</v>
      </c>
      <c r="C158" s="188"/>
      <c r="D158" s="189"/>
      <c r="F158" s="202" t="str">
        <f t="shared" si="2"/>
        <v/>
      </c>
      <c r="G158" s="202" t="str">
        <f t="shared" si="3"/>
        <v/>
      </c>
    </row>
    <row r="159" spans="1:7" outlineLevel="1" x14ac:dyDescent="0.35">
      <c r="A159" s="66" t="s">
        <v>1154</v>
      </c>
      <c r="B159" s="95" t="s">
        <v>741</v>
      </c>
      <c r="C159" s="188"/>
      <c r="D159" s="189"/>
      <c r="F159" s="202" t="str">
        <f t="shared" si="2"/>
        <v/>
      </c>
      <c r="G159" s="202" t="str">
        <f t="shared" si="3"/>
        <v/>
      </c>
    </row>
    <row r="160" spans="1:7" outlineLevel="1" x14ac:dyDescent="0.35">
      <c r="A160" s="66" t="s">
        <v>1155</v>
      </c>
      <c r="B160" s="95" t="s">
        <v>743</v>
      </c>
      <c r="C160" s="188"/>
      <c r="D160" s="189"/>
      <c r="F160" s="202" t="str">
        <f t="shared" si="2"/>
        <v/>
      </c>
      <c r="G160" s="202" t="str">
        <f t="shared" si="3"/>
        <v/>
      </c>
    </row>
    <row r="161" spans="1:7" outlineLevel="1" x14ac:dyDescent="0.35">
      <c r="A161" s="66" t="s">
        <v>1156</v>
      </c>
      <c r="B161" s="95" t="s">
        <v>745</v>
      </c>
      <c r="C161" s="188"/>
      <c r="D161" s="189"/>
      <c r="F161" s="202" t="str">
        <f t="shared" si="2"/>
        <v/>
      </c>
      <c r="G161" s="202" t="str">
        <f t="shared" si="3"/>
        <v/>
      </c>
    </row>
    <row r="162" spans="1:7" outlineLevel="1" x14ac:dyDescent="0.35">
      <c r="A162" s="66" t="s">
        <v>1157</v>
      </c>
      <c r="B162" s="95" t="s">
        <v>747</v>
      </c>
      <c r="C162" s="188"/>
      <c r="D162" s="189"/>
      <c r="F162" s="202" t="str">
        <f t="shared" si="2"/>
        <v/>
      </c>
      <c r="G162" s="202" t="str">
        <f t="shared" si="3"/>
        <v/>
      </c>
    </row>
    <row r="163" spans="1:7" outlineLevel="1" x14ac:dyDescent="0.35">
      <c r="A163" s="66" t="s">
        <v>1158</v>
      </c>
      <c r="B163" s="95" t="s">
        <v>749</v>
      </c>
      <c r="C163" s="188"/>
      <c r="D163" s="189"/>
      <c r="F163" s="202" t="str">
        <f t="shared" si="2"/>
        <v/>
      </c>
      <c r="G163" s="202"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2" t="s">
        <v>118</v>
      </c>
      <c r="G168" s="66"/>
    </row>
    <row r="169" spans="1:7" x14ac:dyDescent="0.35">
      <c r="G169" s="66"/>
    </row>
    <row r="170" spans="1:7" x14ac:dyDescent="0.35">
      <c r="B170" s="83" t="s">
        <v>720</v>
      </c>
      <c r="G170" s="66"/>
    </row>
    <row r="171" spans="1:7" x14ac:dyDescent="0.35">
      <c r="A171" s="66" t="s">
        <v>1164</v>
      </c>
      <c r="B171" s="66" t="s">
        <v>722</v>
      </c>
      <c r="C171" s="188" t="s">
        <v>118</v>
      </c>
      <c r="D171" s="189" t="s">
        <v>118</v>
      </c>
      <c r="F171" s="202" t="str">
        <f>IF($C$179=0,"",IF(C171="[Mark as ND1 if not relevant]","",C171/$C$179))</f>
        <v/>
      </c>
      <c r="G171" s="202" t="str">
        <f>IF($D$179=0,"",IF(D171="[Mark as ND1 if not relevant]","",D171/$D$179))</f>
        <v/>
      </c>
    </row>
    <row r="172" spans="1:7" x14ac:dyDescent="0.35">
      <c r="A172" s="66" t="s">
        <v>1165</v>
      </c>
      <c r="B172" s="66" t="s">
        <v>724</v>
      </c>
      <c r="C172" s="188" t="s">
        <v>118</v>
      </c>
      <c r="D172" s="189" t="s">
        <v>118</v>
      </c>
      <c r="F172" s="202" t="str">
        <f t="shared" ref="F172:F178" si="4">IF($C$179=0,"",IF(C172="[Mark as ND1 if not relevant]","",C172/$C$179))</f>
        <v/>
      </c>
      <c r="G172" s="202" t="str">
        <f t="shared" ref="G172:G178" si="5">IF($D$179=0,"",IF(D172="[Mark as ND1 if not relevant]","",D172/$D$179))</f>
        <v/>
      </c>
    </row>
    <row r="173" spans="1:7" x14ac:dyDescent="0.35">
      <c r="A173" s="66" t="s">
        <v>1166</v>
      </c>
      <c r="B173" s="66" t="s">
        <v>726</v>
      </c>
      <c r="C173" s="188" t="s">
        <v>118</v>
      </c>
      <c r="D173" s="189" t="s">
        <v>118</v>
      </c>
      <c r="F173" s="202" t="str">
        <f t="shared" si="4"/>
        <v/>
      </c>
      <c r="G173" s="202" t="str">
        <f t="shared" si="5"/>
        <v/>
      </c>
    </row>
    <row r="174" spans="1:7" x14ac:dyDescent="0.35">
      <c r="A174" s="66" t="s">
        <v>1167</v>
      </c>
      <c r="B174" s="66" t="s">
        <v>728</v>
      </c>
      <c r="C174" s="188" t="s">
        <v>118</v>
      </c>
      <c r="D174" s="189" t="s">
        <v>118</v>
      </c>
      <c r="F174" s="202" t="str">
        <f t="shared" si="4"/>
        <v/>
      </c>
      <c r="G174" s="202" t="str">
        <f t="shared" si="5"/>
        <v/>
      </c>
    </row>
    <row r="175" spans="1:7" x14ac:dyDescent="0.35">
      <c r="A175" s="66" t="s">
        <v>1168</v>
      </c>
      <c r="B175" s="66" t="s">
        <v>730</v>
      </c>
      <c r="C175" s="188" t="s">
        <v>118</v>
      </c>
      <c r="D175" s="189" t="s">
        <v>118</v>
      </c>
      <c r="F175" s="202" t="str">
        <f t="shared" si="4"/>
        <v/>
      </c>
      <c r="G175" s="202" t="str">
        <f t="shared" si="5"/>
        <v/>
      </c>
    </row>
    <row r="176" spans="1:7" x14ac:dyDescent="0.35">
      <c r="A176" s="66" t="s">
        <v>1169</v>
      </c>
      <c r="B176" s="66" t="s">
        <v>732</v>
      </c>
      <c r="C176" s="188" t="s">
        <v>118</v>
      </c>
      <c r="D176" s="189" t="s">
        <v>118</v>
      </c>
      <c r="F176" s="202" t="str">
        <f t="shared" si="4"/>
        <v/>
      </c>
      <c r="G176" s="202" t="str">
        <f t="shared" si="5"/>
        <v/>
      </c>
    </row>
    <row r="177" spans="1:7" x14ac:dyDescent="0.35">
      <c r="A177" s="66" t="s">
        <v>1170</v>
      </c>
      <c r="B177" s="66" t="s">
        <v>734</v>
      </c>
      <c r="C177" s="188" t="s">
        <v>118</v>
      </c>
      <c r="D177" s="189" t="s">
        <v>118</v>
      </c>
      <c r="F177" s="202" t="str">
        <f t="shared" si="4"/>
        <v/>
      </c>
      <c r="G177" s="202" t="str">
        <f t="shared" si="5"/>
        <v/>
      </c>
    </row>
    <row r="178" spans="1:7" x14ac:dyDescent="0.35">
      <c r="A178" s="66" t="s">
        <v>1171</v>
      </c>
      <c r="B178" s="66" t="s">
        <v>736</v>
      </c>
      <c r="C178" s="188" t="s">
        <v>118</v>
      </c>
      <c r="D178" s="189" t="s">
        <v>118</v>
      </c>
      <c r="F178" s="202" t="str">
        <f t="shared" si="4"/>
        <v/>
      </c>
      <c r="G178" s="202" t="str">
        <f t="shared" si="5"/>
        <v/>
      </c>
    </row>
    <row r="179" spans="1:7" x14ac:dyDescent="0.35">
      <c r="A179" s="66" t="s">
        <v>1172</v>
      </c>
      <c r="B179" s="93" t="s">
        <v>148</v>
      </c>
      <c r="C179" s="188">
        <f>SUM(C171:C178)</f>
        <v>0</v>
      </c>
      <c r="D179" s="189">
        <f>SUM(D171:D178)</f>
        <v>0</v>
      </c>
      <c r="F179" s="182">
        <f>SUM(F171:F178)</f>
        <v>0</v>
      </c>
      <c r="G179" s="182">
        <f>SUM(G171:G178)</f>
        <v>0</v>
      </c>
    </row>
    <row r="180" spans="1:7" outlineLevel="1" x14ac:dyDescent="0.35">
      <c r="A180" s="66" t="s">
        <v>1173</v>
      </c>
      <c r="B180" s="95" t="s">
        <v>739</v>
      </c>
      <c r="C180" s="188"/>
      <c r="D180" s="189"/>
      <c r="F180" s="202" t="str">
        <f t="shared" ref="F180:F185" si="6">IF($C$179=0,"",IF(C180="[for completion]","",C180/$C$179))</f>
        <v/>
      </c>
      <c r="G180" s="202" t="str">
        <f t="shared" ref="G180:G185" si="7">IF($D$179=0,"",IF(D180="[for completion]","",D180/$D$179))</f>
        <v/>
      </c>
    </row>
    <row r="181" spans="1:7" outlineLevel="1" x14ac:dyDescent="0.35">
      <c r="A181" s="66" t="s">
        <v>1174</v>
      </c>
      <c r="B181" s="95" t="s">
        <v>741</v>
      </c>
      <c r="C181" s="188"/>
      <c r="D181" s="189"/>
      <c r="F181" s="202" t="str">
        <f t="shared" si="6"/>
        <v/>
      </c>
      <c r="G181" s="202" t="str">
        <f t="shared" si="7"/>
        <v/>
      </c>
    </row>
    <row r="182" spans="1:7" outlineLevel="1" x14ac:dyDescent="0.35">
      <c r="A182" s="66" t="s">
        <v>1175</v>
      </c>
      <c r="B182" s="95" t="s">
        <v>743</v>
      </c>
      <c r="C182" s="188"/>
      <c r="D182" s="189"/>
      <c r="F182" s="202" t="str">
        <f t="shared" si="6"/>
        <v/>
      </c>
      <c r="G182" s="202" t="str">
        <f t="shared" si="7"/>
        <v/>
      </c>
    </row>
    <row r="183" spans="1:7" outlineLevel="1" x14ac:dyDescent="0.35">
      <c r="A183" s="66" t="s">
        <v>1176</v>
      </c>
      <c r="B183" s="95" t="s">
        <v>745</v>
      </c>
      <c r="C183" s="188"/>
      <c r="D183" s="189"/>
      <c r="F183" s="202" t="str">
        <f t="shared" si="6"/>
        <v/>
      </c>
      <c r="G183" s="202" t="str">
        <f t="shared" si="7"/>
        <v/>
      </c>
    </row>
    <row r="184" spans="1:7" outlineLevel="1" x14ac:dyDescent="0.35">
      <c r="A184" s="66" t="s">
        <v>1177</v>
      </c>
      <c r="B184" s="95" t="s">
        <v>747</v>
      </c>
      <c r="C184" s="188"/>
      <c r="D184" s="189"/>
      <c r="F184" s="202" t="str">
        <f t="shared" si="6"/>
        <v/>
      </c>
      <c r="G184" s="202" t="str">
        <f t="shared" si="7"/>
        <v/>
      </c>
    </row>
    <row r="185" spans="1:7" outlineLevel="1" x14ac:dyDescent="0.35">
      <c r="A185" s="66" t="s">
        <v>1178</v>
      </c>
      <c r="B185" s="95" t="s">
        <v>749</v>
      </c>
      <c r="C185" s="188"/>
      <c r="D185" s="189"/>
      <c r="F185" s="202" t="str">
        <f t="shared" si="6"/>
        <v/>
      </c>
      <c r="G185" s="202"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182" t="s">
        <v>82</v>
      </c>
      <c r="E190" s="103"/>
      <c r="F190" s="103"/>
      <c r="G190" s="103"/>
    </row>
    <row r="191" spans="1:7" x14ac:dyDescent="0.35">
      <c r="A191" s="66" t="s">
        <v>1184</v>
      </c>
      <c r="B191" s="83" t="s">
        <v>608</v>
      </c>
      <c r="C191" s="182" t="s">
        <v>82</v>
      </c>
      <c r="E191" s="103"/>
      <c r="F191" s="103"/>
      <c r="G191" s="103"/>
    </row>
    <row r="192" spans="1:7" x14ac:dyDescent="0.35">
      <c r="A192" s="66" t="s">
        <v>1185</v>
      </c>
      <c r="B192" s="83" t="s">
        <v>608</v>
      </c>
      <c r="C192" s="182" t="s">
        <v>82</v>
      </c>
      <c r="E192" s="103"/>
      <c r="F192" s="103"/>
      <c r="G192" s="103"/>
    </row>
    <row r="193" spans="1:7" x14ac:dyDescent="0.35">
      <c r="A193" s="66" t="s">
        <v>1186</v>
      </c>
      <c r="B193" s="83" t="s">
        <v>608</v>
      </c>
      <c r="C193" s="182" t="s">
        <v>82</v>
      </c>
      <c r="E193" s="103"/>
      <c r="F193" s="103"/>
      <c r="G193" s="103"/>
    </row>
    <row r="194" spans="1:7" x14ac:dyDescent="0.35">
      <c r="A194" s="66" t="s">
        <v>1187</v>
      </c>
      <c r="B194" s="83" t="s">
        <v>608</v>
      </c>
      <c r="C194" s="182" t="s">
        <v>82</v>
      </c>
      <c r="E194" s="103"/>
      <c r="F194" s="103"/>
      <c r="G194" s="103"/>
    </row>
    <row r="195" spans="1:7" x14ac:dyDescent="0.35">
      <c r="A195" s="66" t="s">
        <v>1188</v>
      </c>
      <c r="B195" s="167" t="s">
        <v>608</v>
      </c>
      <c r="C195" s="182" t="s">
        <v>82</v>
      </c>
      <c r="E195" s="103"/>
      <c r="F195" s="103"/>
      <c r="G195" s="103"/>
    </row>
    <row r="196" spans="1:7" x14ac:dyDescent="0.35">
      <c r="A196" s="66" t="s">
        <v>1189</v>
      </c>
      <c r="B196" s="83" t="s">
        <v>608</v>
      </c>
      <c r="C196" s="182" t="s">
        <v>82</v>
      </c>
      <c r="E196" s="103"/>
      <c r="F196" s="103"/>
      <c r="G196" s="103"/>
    </row>
    <row r="197" spans="1:7" x14ac:dyDescent="0.35">
      <c r="A197" s="66" t="s">
        <v>1190</v>
      </c>
      <c r="B197" s="83" t="s">
        <v>608</v>
      </c>
      <c r="C197" s="182" t="s">
        <v>82</v>
      </c>
      <c r="E197" s="103"/>
      <c r="F197" s="103"/>
    </row>
    <row r="198" spans="1:7" x14ac:dyDescent="0.35">
      <c r="A198" s="66" t="s">
        <v>1191</v>
      </c>
      <c r="B198" s="83" t="s">
        <v>608</v>
      </c>
      <c r="C198" s="182" t="s">
        <v>82</v>
      </c>
      <c r="E198" s="103"/>
      <c r="F198" s="103"/>
    </row>
    <row r="199" spans="1:7" x14ac:dyDescent="0.35">
      <c r="A199" s="66" t="s">
        <v>1192</v>
      </c>
      <c r="B199" s="83" t="s">
        <v>608</v>
      </c>
      <c r="C199" s="182" t="s">
        <v>82</v>
      </c>
      <c r="E199" s="103"/>
      <c r="F199" s="103"/>
    </row>
    <row r="200" spans="1:7" x14ac:dyDescent="0.35">
      <c r="A200" s="66" t="s">
        <v>1193</v>
      </c>
      <c r="B200" s="83" t="s">
        <v>608</v>
      </c>
      <c r="C200" s="182" t="s">
        <v>82</v>
      </c>
      <c r="E200" s="103"/>
      <c r="F200" s="103"/>
    </row>
    <row r="201" spans="1:7" x14ac:dyDescent="0.35">
      <c r="A201" s="66" t="s">
        <v>1194</v>
      </c>
      <c r="B201" s="83" t="s">
        <v>608</v>
      </c>
      <c r="C201" s="182" t="s">
        <v>82</v>
      </c>
      <c r="E201" s="103"/>
      <c r="F201" s="103"/>
    </row>
    <row r="202" spans="1:7" x14ac:dyDescent="0.35">
      <c r="A202" s="66" t="s">
        <v>1195</v>
      </c>
      <c r="B202" s="83" t="s">
        <v>608</v>
      </c>
      <c r="C202" s="182" t="s">
        <v>82</v>
      </c>
    </row>
    <row r="203" spans="1:7" x14ac:dyDescent="0.35">
      <c r="A203" s="66" t="s">
        <v>1196</v>
      </c>
      <c r="B203" s="83" t="s">
        <v>608</v>
      </c>
      <c r="C203" s="182" t="s">
        <v>82</v>
      </c>
    </row>
    <row r="204" spans="1:7" x14ac:dyDescent="0.35">
      <c r="A204" s="66" t="s">
        <v>1197</v>
      </c>
      <c r="B204" s="83" t="s">
        <v>608</v>
      </c>
      <c r="C204" s="182" t="s">
        <v>82</v>
      </c>
    </row>
    <row r="205" spans="1:7" x14ac:dyDescent="0.35">
      <c r="A205" s="66" t="s">
        <v>1198</v>
      </c>
      <c r="B205" s="83" t="s">
        <v>608</v>
      </c>
      <c r="C205" s="182" t="s">
        <v>82</v>
      </c>
    </row>
    <row r="206" spans="1:7" x14ac:dyDescent="0.35">
      <c r="A206" s="66" t="s">
        <v>1199</v>
      </c>
      <c r="B206" s="83" t="s">
        <v>608</v>
      </c>
      <c r="C206" s="182" t="s">
        <v>82</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36" fitToHeight="0" orientation="portrait" r:id="rId1"/>
  <headerFooter>
    <oddHeader>&amp;R&amp;G</oddHeader>
  </headerFooter>
  <rowBreaks count="2" manualBreakCount="2">
    <brk id="79" max="6" man="1"/>
    <brk id="166" max="6"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view="pageBreakPreview" zoomScaleNormal="80" zoomScaleSheetLayoutView="100" workbookViewId="0">
      <selection activeCell="B9" sqref="B9"/>
    </sheetView>
  </sheetViews>
  <sheetFormatPr baseColWidth="10" defaultColWidth="11.453125" defaultRowHeight="14.5" outlineLevelRow="1" x14ac:dyDescent="0.35"/>
  <cols>
    <col min="1" max="1" width="16.36328125" customWidth="1"/>
    <col min="2" max="2" width="89.90625" style="66" bestFit="1" customWidth="1"/>
    <col min="3" max="3" width="134.6328125" style="2" customWidth="1"/>
    <col min="4" max="13" width="11.453125" style="2"/>
  </cols>
  <sheetData>
    <row r="1" spans="1:13" s="187" customFormat="1" ht="31.5" x14ac:dyDescent="0.25">
      <c r="A1" s="185" t="s">
        <v>1205</v>
      </c>
      <c r="B1" s="185"/>
      <c r="C1" s="193" t="s">
        <v>1602</v>
      </c>
      <c r="D1" s="23"/>
      <c r="E1" s="23"/>
      <c r="F1" s="23"/>
      <c r="G1" s="23"/>
      <c r="H1" s="23"/>
      <c r="I1" s="23"/>
      <c r="J1" s="23"/>
      <c r="K1" s="23"/>
      <c r="L1" s="23"/>
      <c r="M1" s="23"/>
    </row>
    <row r="2" spans="1:13" ht="15" x14ac:dyDescent="0.25">
      <c r="B2" s="64"/>
      <c r="C2" s="64"/>
    </row>
    <row r="3" spans="1:13" ht="15" x14ac:dyDescent="0.25">
      <c r="A3" s="121" t="s">
        <v>1206</v>
      </c>
      <c r="B3" s="122"/>
      <c r="C3" s="64"/>
    </row>
    <row r="4" spans="1:13" ht="15" x14ac:dyDescent="0.25">
      <c r="C4" s="64"/>
    </row>
    <row r="5" spans="1:13" ht="37.5" x14ac:dyDescent="0.25">
      <c r="A5" s="77" t="s">
        <v>80</v>
      </c>
      <c r="B5" s="77" t="s">
        <v>1207</v>
      </c>
      <c r="C5" s="123" t="s">
        <v>1476</v>
      </c>
    </row>
    <row r="6" spans="1:13" ht="15" x14ac:dyDescent="0.25">
      <c r="A6" s="1" t="s">
        <v>1208</v>
      </c>
      <c r="B6" s="80" t="s">
        <v>1209</v>
      </c>
      <c r="C6" s="66" t="s">
        <v>82</v>
      </c>
    </row>
    <row r="7" spans="1:13" ht="15" x14ac:dyDescent="0.25">
      <c r="A7" s="1" t="s">
        <v>1210</v>
      </c>
      <c r="B7" s="80" t="s">
        <v>1211</v>
      </c>
      <c r="C7" s="66" t="s">
        <v>82</v>
      </c>
    </row>
    <row r="8" spans="1:13" ht="15" x14ac:dyDescent="0.25">
      <c r="A8" s="1" t="s">
        <v>1212</v>
      </c>
      <c r="B8" s="80" t="s">
        <v>1213</v>
      </c>
      <c r="C8" s="66" t="s">
        <v>82</v>
      </c>
    </row>
    <row r="9" spans="1:13" ht="15" x14ac:dyDescent="0.25">
      <c r="A9" s="1" t="s">
        <v>1214</v>
      </c>
      <c r="B9" s="80" t="s">
        <v>1215</v>
      </c>
      <c r="C9" s="66" t="s">
        <v>82</v>
      </c>
    </row>
    <row r="10" spans="1:13" ht="44.25" customHeight="1" x14ac:dyDescent="0.25">
      <c r="A10" s="1" t="s">
        <v>1216</v>
      </c>
      <c r="B10" s="80" t="s">
        <v>1431</v>
      </c>
      <c r="C10" s="66" t="s">
        <v>82</v>
      </c>
    </row>
    <row r="11" spans="1:13" ht="54.75" customHeight="1" x14ac:dyDescent="0.25">
      <c r="A11" s="1" t="s">
        <v>1217</v>
      </c>
      <c r="B11" s="80" t="s">
        <v>1218</v>
      </c>
      <c r="C11" s="66" t="s">
        <v>82</v>
      </c>
    </row>
    <row r="12" spans="1:13" ht="15" x14ac:dyDescent="0.25">
      <c r="A12" s="1" t="s">
        <v>1219</v>
      </c>
      <c r="B12" s="80" t="s">
        <v>1220</v>
      </c>
      <c r="C12" s="66" t="s">
        <v>82</v>
      </c>
    </row>
    <row r="13" spans="1:13" ht="15" x14ac:dyDescent="0.25">
      <c r="A13" s="1" t="s">
        <v>1221</v>
      </c>
      <c r="B13" s="80" t="s">
        <v>1222</v>
      </c>
      <c r="C13" s="66"/>
    </row>
    <row r="14" spans="1:13" ht="30" x14ac:dyDescent="0.25">
      <c r="A14" s="1" t="s">
        <v>1223</v>
      </c>
      <c r="B14" s="80" t="s">
        <v>1224</v>
      </c>
      <c r="C14" s="66"/>
    </row>
    <row r="15" spans="1:13" x14ac:dyDescent="0.35">
      <c r="A15" s="1" t="s">
        <v>1225</v>
      </c>
      <c r="B15" s="80" t="s">
        <v>1226</v>
      </c>
      <c r="C15" s="66"/>
    </row>
    <row r="16" spans="1:13" ht="29" x14ac:dyDescent="0.35">
      <c r="A16" s="1" t="s">
        <v>1227</v>
      </c>
      <c r="B16" s="84" t="s">
        <v>1228</v>
      </c>
      <c r="C16" s="66" t="s">
        <v>82</v>
      </c>
    </row>
    <row r="17" spans="1:13" ht="30" customHeight="1" x14ac:dyDescent="0.35">
      <c r="A17" s="1" t="s">
        <v>1229</v>
      </c>
      <c r="B17" s="84" t="s">
        <v>1230</v>
      </c>
      <c r="C17" s="66" t="s">
        <v>82</v>
      </c>
    </row>
    <row r="18" spans="1:13" x14ac:dyDescent="0.35">
      <c r="A18" s="1" t="s">
        <v>1231</v>
      </c>
      <c r="B18" s="84" t="s">
        <v>1232</v>
      </c>
      <c r="C18" s="66" t="s">
        <v>82</v>
      </c>
    </row>
    <row r="19" spans="1:13" s="233" customFormat="1" x14ac:dyDescent="0.35">
      <c r="A19" s="220" t="s">
        <v>1860</v>
      </c>
      <c r="B19" s="80" t="s">
        <v>1870</v>
      </c>
      <c r="C19" s="245" t="s">
        <v>82</v>
      </c>
      <c r="D19" s="2"/>
      <c r="E19" s="2"/>
      <c r="F19" s="2"/>
      <c r="G19" s="2"/>
      <c r="H19" s="2"/>
      <c r="I19" s="2"/>
      <c r="J19" s="2"/>
    </row>
    <row r="20" spans="1:13" s="233" customFormat="1" x14ac:dyDescent="0.35">
      <c r="A20" s="220" t="s">
        <v>1861</v>
      </c>
      <c r="B20" s="80" t="s">
        <v>1871</v>
      </c>
      <c r="D20" s="2"/>
      <c r="E20" s="2"/>
      <c r="F20" s="2"/>
      <c r="G20" s="2"/>
      <c r="H20" s="2"/>
      <c r="I20" s="2"/>
      <c r="J20" s="2"/>
    </row>
    <row r="21" spans="1:13" s="233" customFormat="1" x14ac:dyDescent="0.35">
      <c r="A21" s="220" t="s">
        <v>1862</v>
      </c>
      <c r="B21" s="80" t="s">
        <v>1869</v>
      </c>
      <c r="C21" s="245" t="s">
        <v>82</v>
      </c>
      <c r="D21" s="2"/>
      <c r="E21" s="2"/>
      <c r="F21" s="2"/>
      <c r="G21" s="2"/>
      <c r="H21" s="2"/>
      <c r="I21" s="2"/>
      <c r="J21" s="2"/>
    </row>
    <row r="22" spans="1:13" s="233" customFormat="1" x14ac:dyDescent="0.35">
      <c r="A22" s="220" t="s">
        <v>1863</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33" customFormat="1" ht="18.5" outlineLevel="1" x14ac:dyDescent="0.35">
      <c r="A28" s="252"/>
      <c r="B28" s="249" t="s">
        <v>1872</v>
      </c>
      <c r="C28" s="123" t="s">
        <v>1476</v>
      </c>
      <c r="D28" s="2"/>
      <c r="E28" s="2"/>
      <c r="F28" s="2"/>
      <c r="G28" s="2"/>
      <c r="H28" s="2"/>
      <c r="I28" s="2"/>
      <c r="J28" s="2"/>
      <c r="K28" s="2"/>
      <c r="L28" s="2"/>
      <c r="M28" s="2"/>
    </row>
    <row r="29" spans="1:13" s="233" customFormat="1" outlineLevel="1" x14ac:dyDescent="0.35">
      <c r="A29" s="107" t="s">
        <v>1240</v>
      </c>
      <c r="B29" s="80" t="s">
        <v>1870</v>
      </c>
      <c r="C29" s="245" t="s">
        <v>82</v>
      </c>
      <c r="D29" s="2"/>
      <c r="E29" s="2"/>
      <c r="F29" s="2"/>
      <c r="G29" s="2"/>
      <c r="H29" s="2"/>
      <c r="I29" s="2"/>
      <c r="J29" s="2"/>
      <c r="K29" s="2"/>
      <c r="L29" s="2"/>
      <c r="M29" s="2"/>
    </row>
    <row r="30" spans="1:13" s="233" customFormat="1" outlineLevel="1" x14ac:dyDescent="0.35">
      <c r="A30" s="107" t="s">
        <v>1243</v>
      </c>
      <c r="B30" s="80" t="s">
        <v>1871</v>
      </c>
      <c r="C30" s="245" t="s">
        <v>82</v>
      </c>
      <c r="D30" s="2"/>
      <c r="E30" s="2"/>
      <c r="F30" s="2"/>
      <c r="G30" s="2"/>
      <c r="H30" s="2"/>
      <c r="I30" s="2"/>
      <c r="J30" s="2"/>
      <c r="K30" s="2"/>
      <c r="L30" s="2"/>
      <c r="M30" s="2"/>
    </row>
    <row r="31" spans="1:13" s="233" customFormat="1" outlineLevel="1" x14ac:dyDescent="0.35">
      <c r="A31" s="107" t="s">
        <v>1246</v>
      </c>
      <c r="B31" s="80" t="s">
        <v>1869</v>
      </c>
      <c r="C31" s="245" t="s">
        <v>82</v>
      </c>
      <c r="D31" s="2"/>
      <c r="E31" s="2"/>
      <c r="F31" s="2"/>
      <c r="G31" s="2"/>
      <c r="H31" s="2"/>
      <c r="I31" s="2"/>
      <c r="J31" s="2"/>
      <c r="K31" s="2"/>
      <c r="L31" s="2"/>
      <c r="M31" s="2"/>
    </row>
    <row r="32" spans="1:13" s="233" customFormat="1" outlineLevel="1" x14ac:dyDescent="0.35">
      <c r="A32" s="107" t="s">
        <v>1249</v>
      </c>
      <c r="B32" s="116"/>
      <c r="C32" s="245"/>
      <c r="D32" s="2"/>
      <c r="E32" s="2"/>
      <c r="F32" s="2"/>
      <c r="G32" s="2"/>
      <c r="H32" s="2"/>
      <c r="I32" s="2"/>
      <c r="J32" s="2"/>
      <c r="K32" s="2"/>
      <c r="L32" s="2"/>
      <c r="M32" s="2"/>
    </row>
    <row r="33" spans="1:13" s="233" customFormat="1" outlineLevel="1" x14ac:dyDescent="0.35">
      <c r="A33" s="107" t="s">
        <v>1250</v>
      </c>
      <c r="B33" s="116"/>
      <c r="C33" s="245"/>
      <c r="D33" s="2"/>
      <c r="E33" s="2"/>
      <c r="F33" s="2"/>
      <c r="G33" s="2"/>
      <c r="H33" s="2"/>
      <c r="I33" s="2"/>
      <c r="J33" s="2"/>
      <c r="K33" s="2"/>
      <c r="L33" s="2"/>
      <c r="M33" s="2"/>
    </row>
    <row r="34" spans="1:13" s="233" customFormat="1" outlineLevel="1" x14ac:dyDescent="0.35">
      <c r="A34" s="107" t="s">
        <v>1462</v>
      </c>
      <c r="B34" s="116"/>
      <c r="C34" s="245"/>
      <c r="D34" s="2"/>
      <c r="E34" s="2"/>
      <c r="F34" s="2"/>
      <c r="G34" s="2"/>
      <c r="H34" s="2"/>
      <c r="I34" s="2"/>
      <c r="J34" s="2"/>
      <c r="K34" s="2"/>
      <c r="L34" s="2"/>
      <c r="M34" s="2"/>
    </row>
    <row r="35" spans="1:13" s="233" customFormat="1" outlineLevel="1" x14ac:dyDescent="0.35">
      <c r="A35" s="107" t="s">
        <v>1883</v>
      </c>
      <c r="B35" s="116"/>
      <c r="C35" s="245"/>
      <c r="D35" s="2"/>
      <c r="E35" s="2"/>
      <c r="F35" s="2"/>
      <c r="G35" s="2"/>
      <c r="H35" s="2"/>
      <c r="I35" s="2"/>
      <c r="J35" s="2"/>
      <c r="K35" s="2"/>
      <c r="L35" s="2"/>
      <c r="M35" s="2"/>
    </row>
    <row r="36" spans="1:13" s="233" customFormat="1" outlineLevel="1" x14ac:dyDescent="0.35">
      <c r="A36" s="107" t="s">
        <v>1884</v>
      </c>
      <c r="B36" s="116"/>
      <c r="C36" s="245"/>
      <c r="D36" s="2"/>
      <c r="E36" s="2"/>
      <c r="F36" s="2"/>
      <c r="G36" s="2"/>
      <c r="H36" s="2"/>
      <c r="I36" s="2"/>
      <c r="J36" s="2"/>
      <c r="K36" s="2"/>
      <c r="L36" s="2"/>
      <c r="M36" s="2"/>
    </row>
    <row r="37" spans="1:13" s="233" customFormat="1" outlineLevel="1" x14ac:dyDescent="0.35">
      <c r="A37" s="107" t="s">
        <v>1885</v>
      </c>
      <c r="B37" s="116"/>
      <c r="C37" s="245"/>
      <c r="D37" s="2"/>
      <c r="E37" s="2"/>
      <c r="F37" s="2"/>
      <c r="G37" s="2"/>
      <c r="H37" s="2"/>
      <c r="I37" s="2"/>
      <c r="J37" s="2"/>
      <c r="K37" s="2"/>
      <c r="L37" s="2"/>
      <c r="M37" s="2"/>
    </row>
    <row r="38" spans="1:13" s="233" customFormat="1" outlineLevel="1" x14ac:dyDescent="0.35">
      <c r="A38" s="107" t="s">
        <v>1886</v>
      </c>
      <c r="B38" s="116"/>
      <c r="C38" s="245"/>
      <c r="D38" s="2"/>
      <c r="E38" s="2"/>
      <c r="F38" s="2"/>
      <c r="G38" s="2"/>
      <c r="H38" s="2"/>
      <c r="I38" s="2"/>
      <c r="J38" s="2"/>
      <c r="K38" s="2"/>
      <c r="L38" s="2"/>
      <c r="M38" s="2"/>
    </row>
    <row r="39" spans="1:13" s="233" customFormat="1" outlineLevel="1" x14ac:dyDescent="0.35">
      <c r="A39" s="107" t="s">
        <v>1887</v>
      </c>
      <c r="B39" s="116"/>
      <c r="C39" s="245"/>
      <c r="D39" s="2"/>
      <c r="E39" s="2"/>
      <c r="F39" s="2"/>
      <c r="G39" s="2"/>
      <c r="H39" s="2"/>
      <c r="I39" s="2"/>
      <c r="J39" s="2"/>
      <c r="K39" s="2"/>
      <c r="L39" s="2"/>
      <c r="M39" s="2"/>
    </row>
    <row r="40" spans="1:13" s="233" customFormat="1" outlineLevel="1" x14ac:dyDescent="0.35">
      <c r="A40" s="107" t="s">
        <v>1888</v>
      </c>
      <c r="B40" s="116"/>
      <c r="C40" s="245"/>
      <c r="D40" s="2"/>
      <c r="E40" s="2"/>
      <c r="F40" s="2"/>
      <c r="G40" s="2"/>
      <c r="H40" s="2"/>
      <c r="I40" s="2"/>
      <c r="J40" s="2"/>
      <c r="K40" s="2"/>
      <c r="L40" s="2"/>
      <c r="M40" s="2"/>
    </row>
    <row r="41" spans="1:13" s="233" customFormat="1" outlineLevel="1" x14ac:dyDescent="0.35">
      <c r="A41" s="107" t="s">
        <v>1889</v>
      </c>
      <c r="B41" s="116"/>
      <c r="C41" s="245"/>
      <c r="D41" s="2"/>
      <c r="E41" s="2"/>
      <c r="F41" s="2"/>
      <c r="G41" s="2"/>
      <c r="H41" s="2"/>
      <c r="I41" s="2"/>
      <c r="J41" s="2"/>
      <c r="K41" s="2"/>
      <c r="L41" s="2"/>
      <c r="M41" s="2"/>
    </row>
    <row r="42" spans="1:13" s="233" customFormat="1" outlineLevel="1" x14ac:dyDescent="0.35">
      <c r="A42" s="107" t="s">
        <v>1890</v>
      </c>
      <c r="B42" s="116"/>
      <c r="C42" s="245"/>
      <c r="D42" s="2"/>
      <c r="E42" s="2"/>
      <c r="F42" s="2"/>
      <c r="G42" s="2"/>
      <c r="H42" s="2"/>
      <c r="I42" s="2"/>
      <c r="J42" s="2"/>
      <c r="K42" s="2"/>
      <c r="L42" s="2"/>
      <c r="M42" s="2"/>
    </row>
    <row r="43" spans="1:13" s="233" customFormat="1" outlineLevel="1" x14ac:dyDescent="0.35">
      <c r="A43" s="107" t="s">
        <v>1891</v>
      </c>
      <c r="B43" s="116"/>
      <c r="C43" s="245"/>
      <c r="D43" s="2"/>
      <c r="E43" s="2"/>
      <c r="F43" s="2"/>
      <c r="G43" s="2"/>
      <c r="H43" s="2"/>
      <c r="I43" s="2"/>
      <c r="J43" s="2"/>
      <c r="K43" s="2"/>
      <c r="L43" s="2"/>
      <c r="M43" s="2"/>
    </row>
    <row r="44" spans="1:13" ht="18.5" x14ac:dyDescent="0.35">
      <c r="A44" s="77"/>
      <c r="B44" s="77" t="s">
        <v>1873</v>
      </c>
      <c r="C44" s="123" t="s">
        <v>1239</v>
      </c>
    </row>
    <row r="45" spans="1:13" x14ac:dyDescent="0.35">
      <c r="A45" s="1" t="s">
        <v>1251</v>
      </c>
      <c r="B45" s="84" t="s">
        <v>1241</v>
      </c>
      <c r="C45" s="66" t="s">
        <v>1242</v>
      </c>
    </row>
    <row r="46" spans="1:13" x14ac:dyDescent="0.35">
      <c r="A46" s="220" t="s">
        <v>1875</v>
      </c>
      <c r="B46" s="84" t="s">
        <v>1244</v>
      </c>
      <c r="C46" s="66" t="s">
        <v>1245</v>
      </c>
    </row>
    <row r="47" spans="1:13" x14ac:dyDescent="0.35">
      <c r="A47" s="220" t="s">
        <v>1876</v>
      </c>
      <c r="B47" s="84" t="s">
        <v>1247</v>
      </c>
      <c r="C47" s="66" t="s">
        <v>1248</v>
      </c>
    </row>
    <row r="48" spans="1:13" outlineLevel="1" x14ac:dyDescent="0.35">
      <c r="A48" s="1" t="s">
        <v>1253</v>
      </c>
      <c r="B48" s="83"/>
      <c r="C48" s="66"/>
    </row>
    <row r="49" spans="1:3" outlineLevel="1" x14ac:dyDescent="0.35">
      <c r="A49" s="220" t="s">
        <v>1254</v>
      </c>
      <c r="B49" s="83"/>
      <c r="C49" s="66"/>
    </row>
    <row r="50" spans="1:3" outlineLevel="1" x14ac:dyDescent="0.35">
      <c r="A50" s="220" t="s">
        <v>1255</v>
      </c>
      <c r="B50" s="84"/>
      <c r="C50" s="66"/>
    </row>
    <row r="51" spans="1:3" ht="18.5" x14ac:dyDescent="0.35">
      <c r="A51" s="77"/>
      <c r="B51" s="77" t="s">
        <v>1874</v>
      </c>
      <c r="C51" s="123" t="s">
        <v>1476</v>
      </c>
    </row>
    <row r="52" spans="1:3" x14ac:dyDescent="0.35">
      <c r="A52" s="1" t="s">
        <v>1877</v>
      </c>
      <c r="B52" s="80" t="s">
        <v>1252</v>
      </c>
      <c r="C52" s="66" t="s">
        <v>82</v>
      </c>
    </row>
    <row r="53" spans="1:3" x14ac:dyDescent="0.35">
      <c r="A53" s="1" t="s">
        <v>1878</v>
      </c>
      <c r="B53" s="83"/>
    </row>
    <row r="54" spans="1:3" x14ac:dyDescent="0.35">
      <c r="A54" s="220" t="s">
        <v>1879</v>
      </c>
      <c r="B54" s="83"/>
    </row>
    <row r="55" spans="1:3" x14ac:dyDescent="0.35">
      <c r="A55" s="220" t="s">
        <v>1880</v>
      </c>
      <c r="B55" s="83"/>
    </row>
    <row r="56" spans="1:3" x14ac:dyDescent="0.35">
      <c r="A56" s="220" t="s">
        <v>1881</v>
      </c>
      <c r="B56" s="83"/>
    </row>
    <row r="57" spans="1:3" x14ac:dyDescent="0.35">
      <c r="A57" s="220" t="s">
        <v>1882</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5" type="noConversion"/>
  <pageMargins left="0.70866141732283472" right="0.70866141732283472" top="0.74803149606299213" bottom="0.74803149606299213" header="0.31496062992125984" footer="0.31496062992125984"/>
  <pageSetup paperSize="9" scale="36"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FF0000"/>
  </sheetPr>
  <dimension ref="A1:B21"/>
  <sheetViews>
    <sheetView workbookViewId="0">
      <selection activeCell="C11" sqref="C11"/>
    </sheetView>
  </sheetViews>
  <sheetFormatPr baseColWidth="10" defaultColWidth="11.453125" defaultRowHeight="14.5" x14ac:dyDescent="0.35"/>
  <cols>
    <col min="1" max="1" width="53.08984375" style="233" bestFit="1" customWidth="1"/>
    <col min="2" max="2" width="6" style="233" customWidth="1"/>
    <col min="3" max="3" width="11.08984375" style="233" customWidth="1"/>
    <col min="4" max="16384" width="11.453125" style="233"/>
  </cols>
  <sheetData>
    <row r="1" spans="1:2" ht="15" x14ac:dyDescent="0.25">
      <c r="A1" s="266" t="s">
        <v>1938</v>
      </c>
      <c r="B1" s="266"/>
    </row>
    <row r="2" spans="1:2" ht="15" x14ac:dyDescent="0.25">
      <c r="A2" s="265" t="s">
        <v>1454</v>
      </c>
      <c r="B2" s="265">
        <v>12</v>
      </c>
    </row>
    <row r="3" spans="1:2" ht="15" x14ac:dyDescent="0.25">
      <c r="A3" s="265" t="s">
        <v>1455</v>
      </c>
      <c r="B3" s="265">
        <v>24</v>
      </c>
    </row>
    <row r="4" spans="1:2" ht="15" x14ac:dyDescent="0.25">
      <c r="A4" s="265" t="s">
        <v>1456</v>
      </c>
      <c r="B4" s="265">
        <v>36</v>
      </c>
    </row>
    <row r="5" spans="1:2" ht="15" x14ac:dyDescent="0.25">
      <c r="A5" s="265" t="s">
        <v>1457</v>
      </c>
      <c r="B5" s="265">
        <v>48</v>
      </c>
    </row>
    <row r="6" spans="1:2" ht="15" x14ac:dyDescent="0.25">
      <c r="A6" s="265" t="s">
        <v>1458</v>
      </c>
      <c r="B6" s="265">
        <v>60</v>
      </c>
    </row>
    <row r="7" spans="1:2" ht="15" x14ac:dyDescent="0.25">
      <c r="A7" s="265" t="s">
        <v>1459</v>
      </c>
      <c r="B7" s="265">
        <v>120</v>
      </c>
    </row>
    <row r="8" spans="1:2" ht="15" x14ac:dyDescent="0.25">
      <c r="A8" s="265" t="s">
        <v>1460</v>
      </c>
      <c r="B8" s="265">
        <v>400</v>
      </c>
    </row>
    <row r="10" spans="1:2" ht="15" x14ac:dyDescent="0.25">
      <c r="A10" s="265" t="s">
        <v>173</v>
      </c>
      <c r="B10" s="265">
        <v>6</v>
      </c>
    </row>
    <row r="11" spans="1:2" ht="15" x14ac:dyDescent="0.25">
      <c r="A11" s="265" t="s">
        <v>175</v>
      </c>
      <c r="B11" s="265">
        <v>12</v>
      </c>
    </row>
    <row r="12" spans="1:2" ht="15" x14ac:dyDescent="0.25">
      <c r="A12" s="265" t="s">
        <v>177</v>
      </c>
      <c r="B12" s="265">
        <v>18</v>
      </c>
    </row>
    <row r="13" spans="1:2" ht="15" x14ac:dyDescent="0.25">
      <c r="A13" s="265" t="s">
        <v>179</v>
      </c>
      <c r="B13" s="265">
        <v>24</v>
      </c>
    </row>
    <row r="16" spans="1:2" ht="15" x14ac:dyDescent="0.25">
      <c r="A16" s="233" t="s">
        <v>1939</v>
      </c>
    </row>
    <row r="17" spans="1:1" ht="15" x14ac:dyDescent="0.25">
      <c r="A17" s="233" t="s">
        <v>1940</v>
      </c>
    </row>
    <row r="18" spans="1:1" ht="15" x14ac:dyDescent="0.25">
      <c r="A18" s="233" t="s">
        <v>1941</v>
      </c>
    </row>
    <row r="20" spans="1:1" ht="15" x14ac:dyDescent="0.25">
      <c r="A20" s="233" t="s">
        <v>1942</v>
      </c>
    </row>
    <row r="21" spans="1:1" x14ac:dyDescent="0.35">
      <c r="A21" s="233" t="s">
        <v>1943</v>
      </c>
    </row>
  </sheetData>
  <protectedRanges>
    <protectedRange sqref="A10:A13" name="HTT General"/>
  </protectedRanges>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5" sqref="A5"/>
    </sheetView>
  </sheetViews>
  <sheetFormatPr baseColWidth="10" defaultColWidth="9.08984375" defaultRowHeight="14.5" x14ac:dyDescent="0.35"/>
  <cols>
    <col min="1" max="1" width="242" style="2" customWidth="1"/>
    <col min="2" max="16384" width="9.08984375" style="2"/>
  </cols>
  <sheetData>
    <row r="1" spans="1:1" ht="31.5" x14ac:dyDescent="0.25">
      <c r="A1" s="63" t="s">
        <v>1256</v>
      </c>
    </row>
    <row r="3" spans="1:1" ht="15"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 x14ac:dyDescent="0.4">
      <c r="A9" s="137" t="s">
        <v>1423</v>
      </c>
    </row>
    <row r="10" spans="1:1" ht="69" x14ac:dyDescent="0.25">
      <c r="A10" s="130" t="s">
        <v>1261</v>
      </c>
    </row>
    <row r="11" spans="1:1" ht="34.5" x14ac:dyDescent="0.25">
      <c r="A11" s="130" t="s">
        <v>1262</v>
      </c>
    </row>
    <row r="12" spans="1:1" ht="17" x14ac:dyDescent="0.35">
      <c r="A12" s="130" t="s">
        <v>1263</v>
      </c>
    </row>
    <row r="13" spans="1:1" ht="17" x14ac:dyDescent="0.3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view="pageBreakPreview" topLeftCell="A4" zoomScaleNormal="80" zoomScaleSheetLayoutView="100" workbookViewId="0">
      <selection activeCell="L7" sqref="L7"/>
    </sheetView>
  </sheetViews>
  <sheetFormatPr baseColWidth="10" defaultColWidth="9.08984375" defaultRowHeight="14.5" x14ac:dyDescent="0.35"/>
  <cols>
    <col min="1" max="1" width="9.08984375" style="2"/>
    <col min="2" max="10" width="12.453125" style="2" customWidth="1"/>
    <col min="11" max="18" width="9.08984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9" t="s">
        <v>1603</v>
      </c>
      <c r="F6" s="269"/>
      <c r="G6" s="269"/>
      <c r="H6" s="7"/>
      <c r="I6" s="7"/>
      <c r="J6" s="8"/>
    </row>
    <row r="7" spans="2:10" ht="26.25" x14ac:dyDescent="0.25">
      <c r="B7" s="6"/>
      <c r="C7" s="7"/>
      <c r="D7" s="7"/>
      <c r="E7" s="7"/>
      <c r="F7" s="12" t="s">
        <v>546</v>
      </c>
      <c r="G7" s="7"/>
      <c r="H7" s="7"/>
      <c r="I7" s="7"/>
      <c r="J7" s="8"/>
    </row>
    <row r="8" spans="2:10" ht="26" x14ac:dyDescent="0.35">
      <c r="B8" s="6"/>
      <c r="C8" s="7"/>
      <c r="D8" s="7"/>
      <c r="E8" s="7"/>
      <c r="F8" s="12" t="s">
        <v>1911</v>
      </c>
      <c r="G8" s="7"/>
      <c r="H8" s="7"/>
      <c r="I8" s="7"/>
      <c r="J8" s="8"/>
    </row>
    <row r="9" spans="2:10" ht="21" x14ac:dyDescent="0.25">
      <c r="B9" s="6"/>
      <c r="C9" s="7"/>
      <c r="D9" s="7"/>
      <c r="E9" s="7"/>
      <c r="F9" s="13" t="str">
        <f>"Reporting Date: "&amp;DAY(Param!$C$3)&amp;"/"&amp;MONTH(Param!$C$3)&amp;"/"&amp;YEAR(Param!$C$3)</f>
        <v>Reporting Date: 31/12/2021</v>
      </c>
      <c r="G9" s="7"/>
      <c r="H9" s="7"/>
      <c r="I9" s="7"/>
      <c r="J9" s="8"/>
    </row>
    <row r="10" spans="2:10" ht="21" x14ac:dyDescent="0.25">
      <c r="B10" s="6"/>
      <c r="C10" s="7"/>
      <c r="D10" s="7"/>
      <c r="E10" s="7"/>
      <c r="F10" s="13" t="str">
        <f>"Cut-off Date: "&amp;DAY(Param!$C$4)&amp;"/"&amp;MONTH(Param!$C$4)&amp;"/"&amp;YEAR(Param!$C$4)</f>
        <v>Cut-off Date: 31/12/2021</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272" t="s">
        <v>15</v>
      </c>
      <c r="E24" s="268" t="s">
        <v>16</v>
      </c>
      <c r="F24" s="268"/>
      <c r="G24" s="268"/>
      <c r="H24" s="268"/>
      <c r="I24" s="7"/>
      <c r="J24" s="8"/>
    </row>
    <row r="25" spans="2:10" x14ac:dyDescent="0.35">
      <c r="B25" s="6"/>
      <c r="C25" s="7"/>
      <c r="D25" s="7"/>
      <c r="E25" s="16"/>
      <c r="F25" s="16"/>
      <c r="G25" s="16"/>
      <c r="H25" s="7"/>
      <c r="I25" s="7"/>
      <c r="J25" s="8"/>
    </row>
    <row r="26" spans="2:10" x14ac:dyDescent="0.35">
      <c r="B26" s="6"/>
      <c r="C26" s="7"/>
      <c r="D26" s="272" t="s">
        <v>17</v>
      </c>
      <c r="E26" s="268"/>
      <c r="F26" s="268"/>
      <c r="G26" s="268"/>
      <c r="H26" s="268"/>
      <c r="I26" s="7"/>
      <c r="J26" s="8"/>
    </row>
    <row r="27" spans="2:10" x14ac:dyDescent="0.35">
      <c r="B27" s="6"/>
      <c r="C27" s="7"/>
      <c r="D27" s="17"/>
      <c r="E27" s="17"/>
      <c r="F27" s="17"/>
      <c r="G27" s="17"/>
      <c r="H27" s="17"/>
      <c r="I27" s="7"/>
      <c r="J27" s="8"/>
    </row>
    <row r="28" spans="2:10" x14ac:dyDescent="0.35">
      <c r="B28" s="6"/>
      <c r="C28" s="7"/>
      <c r="D28" s="272" t="s">
        <v>18</v>
      </c>
      <c r="E28" s="268" t="s">
        <v>16</v>
      </c>
      <c r="F28" s="268"/>
      <c r="G28" s="268"/>
      <c r="H28" s="268"/>
      <c r="I28" s="7"/>
      <c r="J28" s="8"/>
    </row>
    <row r="29" spans="2:10" x14ac:dyDescent="0.35">
      <c r="B29" s="6"/>
      <c r="C29" s="7"/>
      <c r="D29" s="17"/>
      <c r="E29" s="17"/>
      <c r="F29" s="17"/>
      <c r="G29" s="17"/>
      <c r="H29" s="17"/>
      <c r="I29" s="7"/>
      <c r="J29" s="8"/>
    </row>
    <row r="30" spans="2:10" x14ac:dyDescent="0.35">
      <c r="B30" s="6"/>
      <c r="C30" s="7"/>
      <c r="D30" s="272" t="s">
        <v>19</v>
      </c>
      <c r="E30" s="268" t="s">
        <v>16</v>
      </c>
      <c r="F30" s="268"/>
      <c r="G30" s="268"/>
      <c r="H30" s="268"/>
      <c r="I30" s="7"/>
      <c r="J30" s="8"/>
    </row>
    <row r="31" spans="2:10" x14ac:dyDescent="0.35">
      <c r="B31" s="6"/>
      <c r="C31" s="7"/>
      <c r="D31" s="17"/>
      <c r="E31" s="17"/>
      <c r="F31" s="17"/>
      <c r="G31" s="17"/>
      <c r="H31" s="17"/>
      <c r="I31" s="7"/>
      <c r="J31" s="8"/>
    </row>
    <row r="32" spans="2:10" x14ac:dyDescent="0.35">
      <c r="B32" s="6"/>
      <c r="C32" s="7"/>
      <c r="D32" s="272" t="s">
        <v>20</v>
      </c>
      <c r="E32" s="268" t="s">
        <v>16</v>
      </c>
      <c r="F32" s="268"/>
      <c r="G32" s="268"/>
      <c r="H32" s="268"/>
      <c r="I32" s="7"/>
      <c r="J32" s="8"/>
    </row>
    <row r="33" spans="1:18" x14ac:dyDescent="0.35">
      <c r="B33" s="6"/>
      <c r="C33" s="7"/>
      <c r="D33" s="16"/>
      <c r="E33" s="16"/>
      <c r="F33" s="16"/>
      <c r="G33" s="16"/>
      <c r="H33" s="16"/>
      <c r="I33" s="7"/>
      <c r="J33" s="8"/>
    </row>
    <row r="34" spans="1:18" x14ac:dyDescent="0.35">
      <c r="B34" s="6"/>
      <c r="C34" s="7"/>
      <c r="D34" s="272" t="s">
        <v>21</v>
      </c>
      <c r="E34" s="268" t="s">
        <v>16</v>
      </c>
      <c r="F34" s="268"/>
      <c r="G34" s="268"/>
      <c r="H34" s="268"/>
      <c r="I34" s="7"/>
      <c r="J34" s="8"/>
    </row>
    <row r="35" spans="1:18" x14ac:dyDescent="0.35">
      <c r="B35" s="6"/>
      <c r="C35" s="7"/>
      <c r="D35" s="7"/>
      <c r="E35" s="7"/>
      <c r="F35" s="7"/>
      <c r="G35" s="7"/>
      <c r="H35" s="7"/>
      <c r="I35" s="7"/>
      <c r="J35" s="8"/>
    </row>
    <row r="36" spans="1:18" x14ac:dyDescent="0.35">
      <c r="B36" s="6"/>
      <c r="C36" s="7"/>
      <c r="D36" s="270" t="s">
        <v>22</v>
      </c>
      <c r="E36" s="271"/>
      <c r="F36" s="271"/>
      <c r="G36" s="271"/>
      <c r="H36" s="271"/>
      <c r="I36" s="7"/>
      <c r="J36" s="8"/>
    </row>
    <row r="37" spans="1:18" x14ac:dyDescent="0.35">
      <c r="B37" s="6"/>
      <c r="C37" s="7"/>
      <c r="D37" s="7"/>
      <c r="E37" s="7"/>
      <c r="F37" s="15"/>
      <c r="G37" s="7"/>
      <c r="H37" s="7"/>
      <c r="I37" s="7"/>
      <c r="J37" s="8"/>
    </row>
    <row r="38" spans="1:18" x14ac:dyDescent="0.35">
      <c r="B38" s="6"/>
      <c r="C38" s="7"/>
      <c r="D38" s="270" t="s">
        <v>1433</v>
      </c>
      <c r="E38" s="271"/>
      <c r="F38" s="271"/>
      <c r="G38" s="271"/>
      <c r="H38" s="271"/>
      <c r="I38" s="7"/>
      <c r="J38" s="8"/>
    </row>
    <row r="39" spans="1:18" x14ac:dyDescent="0.35">
      <c r="B39" s="6"/>
      <c r="C39" s="7"/>
      <c r="D39" s="140"/>
      <c r="E39" s="140"/>
      <c r="F39" s="140"/>
      <c r="G39" s="140"/>
      <c r="H39" s="140"/>
      <c r="I39" s="7"/>
      <c r="J39" s="8"/>
    </row>
    <row r="40" spans="1:18" s="233" customFormat="1" x14ac:dyDescent="0.35">
      <c r="A40" s="2"/>
      <c r="B40" s="6"/>
      <c r="C40" s="7"/>
      <c r="D40" s="267" t="s">
        <v>1857</v>
      </c>
      <c r="E40" s="268" t="s">
        <v>16</v>
      </c>
      <c r="F40" s="268"/>
      <c r="G40" s="268"/>
      <c r="H40" s="268"/>
      <c r="I40" s="7"/>
      <c r="J40" s="8"/>
      <c r="K40" s="2"/>
      <c r="L40" s="2"/>
      <c r="M40" s="2"/>
      <c r="N40" s="2"/>
      <c r="O40" s="2"/>
      <c r="P40" s="2"/>
      <c r="Q40" s="2"/>
      <c r="R40" s="2"/>
    </row>
    <row r="41" spans="1:18" s="233" customFormat="1" x14ac:dyDescent="0.35">
      <c r="A41" s="2"/>
      <c r="B41" s="6"/>
      <c r="C41" s="7"/>
      <c r="D41" s="7"/>
      <c r="E41" s="251"/>
      <c r="F41" s="251"/>
      <c r="G41" s="251"/>
      <c r="H41" s="251"/>
      <c r="I41" s="7"/>
      <c r="J41" s="8"/>
      <c r="K41" s="2"/>
      <c r="L41" s="2"/>
      <c r="M41" s="2"/>
      <c r="N41" s="2"/>
      <c r="O41" s="2"/>
      <c r="P41" s="2"/>
      <c r="Q41" s="2"/>
      <c r="R41" s="2"/>
    </row>
    <row r="42" spans="1:18" s="233" customFormat="1" x14ac:dyDescent="0.35">
      <c r="A42" s="2"/>
      <c r="B42" s="6"/>
      <c r="C42" s="7"/>
      <c r="D42" s="267" t="s">
        <v>1905</v>
      </c>
      <c r="E42" s="268"/>
      <c r="F42" s="268"/>
      <c r="G42" s="268"/>
      <c r="H42" s="268"/>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0866141732283472" right="0.70866141732283472" top="0.74803149606299213" bottom="0.74803149606299213" header="0.31496062992125984" footer="0.31496062992125984"/>
  <pageSetup paperSize="9" scale="50" orientation="portrait"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T70"/>
  <sheetViews>
    <sheetView view="pageBreakPreview" topLeftCell="A37" zoomScaleNormal="80" zoomScaleSheetLayoutView="100" workbookViewId="0">
      <selection activeCell="E45" sqref="E45"/>
    </sheetView>
  </sheetViews>
  <sheetFormatPr baseColWidth="10" defaultColWidth="8.90625" defaultRowHeight="14.5" x14ac:dyDescent="0.35"/>
  <cols>
    <col min="1" max="1" width="8.90625" style="2"/>
    <col min="2" max="10" width="28" style="2" customWidth="1"/>
    <col min="11" max="18" width="8.9062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1488</v>
      </c>
      <c r="D9" s="24"/>
      <c r="E9" s="24"/>
      <c r="F9" s="24"/>
      <c r="G9" s="24"/>
      <c r="H9" s="24"/>
      <c r="I9" s="7"/>
      <c r="J9" s="8"/>
      <c r="M9" s="22"/>
      <c r="N9" s="7"/>
    </row>
    <row r="10" spans="1:14" x14ac:dyDescent="0.35">
      <c r="B10" s="6"/>
      <c r="C10" s="23" t="s">
        <v>1489</v>
      </c>
      <c r="D10" s="29"/>
      <c r="E10" s="29"/>
      <c r="F10" s="24"/>
      <c r="G10" s="24"/>
      <c r="H10" s="24"/>
      <c r="I10" s="7"/>
      <c r="J10" s="8"/>
      <c r="M10" s="22"/>
      <c r="N10" s="7"/>
    </row>
    <row r="11" spans="1:14" ht="15" x14ac:dyDescent="0.25">
      <c r="B11" s="6"/>
      <c r="C11" s="23" t="s">
        <v>1490</v>
      </c>
      <c r="D11" s="24"/>
      <c r="E11" s="24"/>
      <c r="F11" s="24"/>
      <c r="G11" s="24"/>
      <c r="H11" s="24"/>
      <c r="I11" s="7"/>
      <c r="J11" s="8"/>
      <c r="M11" s="22"/>
      <c r="N11" s="22"/>
    </row>
    <row r="12" spans="1:14" ht="15" x14ac:dyDescent="0.25">
      <c r="B12" s="6"/>
      <c r="C12" s="23"/>
      <c r="D12" s="23" t="s">
        <v>1491</v>
      </c>
      <c r="E12" s="24"/>
      <c r="F12" s="24"/>
      <c r="G12" s="24"/>
      <c r="H12" s="24"/>
      <c r="I12" s="7"/>
      <c r="J12" s="8"/>
      <c r="M12" s="22"/>
      <c r="N12" s="22"/>
    </row>
    <row r="13" spans="1:14" ht="15" x14ac:dyDescent="0.25">
      <c r="B13" s="6"/>
      <c r="C13" s="23"/>
      <c r="D13" s="23" t="s">
        <v>1492</v>
      </c>
      <c r="E13" s="24"/>
      <c r="F13" s="24"/>
      <c r="G13" s="24"/>
      <c r="H13" s="24"/>
      <c r="I13" s="7"/>
      <c r="J13" s="8"/>
      <c r="M13" s="22"/>
      <c r="N13" s="23"/>
    </row>
    <row r="14" spans="1:14" ht="15" x14ac:dyDescent="0.25">
      <c r="B14" s="6"/>
      <c r="C14" s="23"/>
      <c r="D14" s="23" t="s">
        <v>25</v>
      </c>
      <c r="E14" s="24"/>
      <c r="F14" s="24"/>
      <c r="G14" s="24"/>
      <c r="H14" s="24"/>
      <c r="I14" s="7"/>
      <c r="J14" s="8"/>
      <c r="M14" s="22"/>
      <c r="N14" s="23"/>
    </row>
    <row r="15" spans="1:14" s="2" customFormat="1" ht="15" x14ac:dyDescent="0.25">
      <c r="B15" s="6"/>
      <c r="C15" s="23"/>
      <c r="D15" s="23" t="s">
        <v>26</v>
      </c>
      <c r="E15" s="24"/>
      <c r="F15" s="24"/>
      <c r="G15" s="24"/>
      <c r="H15" s="24"/>
      <c r="I15" s="24"/>
      <c r="J15" s="25"/>
      <c r="M15" s="22"/>
      <c r="N15" s="23"/>
    </row>
    <row r="16" spans="1:14" s="2" customFormat="1" ht="15" x14ac:dyDescent="0.25">
      <c r="B16" s="26"/>
      <c r="C16" s="23"/>
      <c r="D16" s="23" t="s">
        <v>27</v>
      </c>
      <c r="E16" s="24"/>
      <c r="F16" s="23"/>
      <c r="G16" s="23"/>
      <c r="H16" s="23"/>
      <c r="I16" s="22"/>
      <c r="J16" s="27"/>
      <c r="M16" s="22"/>
      <c r="N16" s="22"/>
    </row>
    <row r="17" spans="2:14" s="2" customFormat="1" ht="15" x14ac:dyDescent="0.25">
      <c r="B17" s="6"/>
      <c r="C17" s="23" t="s">
        <v>1493</v>
      </c>
      <c r="D17" s="23"/>
      <c r="E17" s="23"/>
      <c r="F17" s="28"/>
      <c r="G17" s="28"/>
      <c r="H17" s="28"/>
      <c r="I17" s="28"/>
      <c r="J17" s="8"/>
      <c r="M17" s="22"/>
      <c r="N17" s="23"/>
    </row>
    <row r="18" spans="2:14" s="2" customFormat="1" ht="15" x14ac:dyDescent="0.25">
      <c r="B18" s="6"/>
      <c r="C18" s="29" t="s">
        <v>1494</v>
      </c>
      <c r="D18" s="29"/>
      <c r="E18" s="24"/>
      <c r="F18" s="28"/>
      <c r="G18" s="28"/>
      <c r="H18" s="28"/>
      <c r="I18" s="28"/>
      <c r="J18" s="8"/>
      <c r="M18" s="22"/>
      <c r="N18" s="23"/>
    </row>
    <row r="19" spans="2:14" s="2" customFormat="1" ht="15" x14ac:dyDescent="0.25">
      <c r="B19" s="6"/>
      <c r="C19" s="23" t="s">
        <v>1495</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1496</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1497</v>
      </c>
      <c r="D24" s="23"/>
      <c r="E24" s="23"/>
      <c r="F24" s="31"/>
      <c r="G24" s="31"/>
      <c r="H24" s="31"/>
      <c r="I24" s="14"/>
      <c r="J24" s="8"/>
    </row>
    <row r="25" spans="2:14" s="2" customFormat="1" ht="15" customHeight="1" x14ac:dyDescent="0.35">
      <c r="B25" s="6"/>
      <c r="C25" s="273" t="s">
        <v>1499</v>
      </c>
      <c r="D25" s="273"/>
      <c r="E25" s="273"/>
      <c r="F25" s="273"/>
      <c r="G25" s="273"/>
      <c r="H25" s="273"/>
      <c r="I25" s="14"/>
      <c r="J25" s="8"/>
    </row>
    <row r="26" spans="2:14" s="2" customFormat="1" x14ac:dyDescent="0.35">
      <c r="B26" s="6"/>
      <c r="C26" s="273"/>
      <c r="D26" s="273"/>
      <c r="E26" s="273"/>
      <c r="F26" s="273"/>
      <c r="G26" s="273"/>
      <c r="H26" s="273"/>
      <c r="I26" s="14"/>
      <c r="J26" s="8"/>
    </row>
    <row r="27" spans="2:14" s="2" customFormat="1" x14ac:dyDescent="0.35">
      <c r="B27" s="6"/>
      <c r="C27" s="273" t="s">
        <v>1498</v>
      </c>
      <c r="D27" s="273"/>
      <c r="E27" s="273"/>
      <c r="F27" s="273"/>
      <c r="G27" s="273"/>
      <c r="H27" s="273"/>
      <c r="I27" s="14"/>
      <c r="J27" s="8"/>
    </row>
    <row r="28" spans="2:14" s="2" customFormat="1" x14ac:dyDescent="0.35">
      <c r="B28" s="6"/>
      <c r="C28" s="273"/>
      <c r="D28" s="273"/>
      <c r="E28" s="273"/>
      <c r="F28" s="273"/>
      <c r="G28" s="273"/>
      <c r="H28" s="273"/>
      <c r="I28" s="14"/>
      <c r="J28" s="8"/>
    </row>
    <row r="29" spans="2:14" s="2" customFormat="1" x14ac:dyDescent="0.35">
      <c r="B29" s="6"/>
      <c r="C29" s="273" t="s">
        <v>1500</v>
      </c>
      <c r="D29" s="273"/>
      <c r="E29" s="273"/>
      <c r="F29" s="273"/>
      <c r="G29" s="273"/>
      <c r="H29" s="273"/>
      <c r="I29" s="14"/>
      <c r="J29" s="8"/>
    </row>
    <row r="30" spans="2:14" s="2" customFormat="1" x14ac:dyDescent="0.35">
      <c r="B30" s="6"/>
      <c r="C30" s="273"/>
      <c r="D30" s="273"/>
      <c r="E30" s="273"/>
      <c r="F30" s="273"/>
      <c r="G30" s="273"/>
      <c r="H30" s="273"/>
      <c r="I30" s="14"/>
      <c r="J30" s="8"/>
    </row>
    <row r="31" spans="2:14" s="2" customFormat="1" x14ac:dyDescent="0.35">
      <c r="B31" s="6"/>
      <c r="C31" s="23" t="s">
        <v>1504</v>
      </c>
      <c r="D31" s="23"/>
      <c r="E31" s="23"/>
      <c r="F31" s="31"/>
      <c r="G31" s="31"/>
      <c r="H31" s="31"/>
      <c r="I31" s="14"/>
      <c r="J31" s="8"/>
    </row>
    <row r="32" spans="2:14" s="2" customFormat="1" x14ac:dyDescent="0.35">
      <c r="B32" s="6"/>
      <c r="C32" s="23"/>
      <c r="D32" s="23" t="s">
        <v>1501</v>
      </c>
      <c r="E32" s="23"/>
      <c r="F32" s="31"/>
      <c r="G32" s="31"/>
      <c r="H32" s="31"/>
      <c r="I32" s="14"/>
      <c r="J32" s="8"/>
    </row>
    <row r="33" spans="2:20" s="2" customFormat="1" x14ac:dyDescent="0.35">
      <c r="B33" s="6"/>
      <c r="C33" s="23"/>
      <c r="D33" s="23" t="s">
        <v>1502</v>
      </c>
      <c r="E33" s="23"/>
      <c r="F33" s="31"/>
      <c r="G33" s="31"/>
      <c r="H33" s="31"/>
      <c r="I33" s="14"/>
      <c r="J33" s="8"/>
    </row>
    <row r="34" spans="2:20" s="2" customFormat="1" x14ac:dyDescent="0.35">
      <c r="B34" s="6"/>
      <c r="C34" s="23"/>
      <c r="D34" s="23" t="s">
        <v>1503</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ageMargins left="0.70866141732283472" right="0.70866141732283472" top="0.74803149606299213" bottom="0.74803149606299213" header="0.31496062992125984" footer="0.31496062992125984"/>
  <pageSetup paperSize="9" scale="34" orientation="portrait"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view="pageBreakPreview" zoomScaleNormal="80" zoomScaleSheetLayoutView="100" workbookViewId="0">
      <selection activeCell="B3" sqref="B3"/>
    </sheetView>
  </sheetViews>
  <sheetFormatPr baseColWidth="10" defaultColWidth="9.08984375" defaultRowHeight="14.5" x14ac:dyDescent="0.35"/>
  <cols>
    <col min="1" max="1" width="4.6328125" style="61" customWidth="1"/>
    <col min="2" max="2" width="16.90625" style="40" bestFit="1" customWidth="1"/>
    <col min="3" max="3" width="162.453125" style="41" customWidth="1"/>
    <col min="4" max="31" width="9.08984375" style="37"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5" x14ac:dyDescent="0.5">
      <c r="A1" s="274" t="s">
        <v>37</v>
      </c>
      <c r="B1" s="275"/>
      <c r="C1" s="275"/>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25">
      <c r="A8" s="52" t="s">
        <v>43</v>
      </c>
      <c r="B8" s="52"/>
      <c r="C8" s="53"/>
    </row>
    <row r="9" spans="1:31" ht="23.25" customHeight="1" x14ac:dyDescent="0.25">
      <c r="A9" s="57"/>
      <c r="B9" s="55" t="s">
        <v>44</v>
      </c>
      <c r="C9" s="58" t="s">
        <v>1477</v>
      </c>
    </row>
    <row r="10" spans="1:31" ht="14.4" customHeight="1" x14ac:dyDescent="0.25">
      <c r="A10" s="52" t="s">
        <v>45</v>
      </c>
      <c r="B10" s="52"/>
      <c r="C10" s="53"/>
    </row>
    <row r="11" spans="1:31" ht="23.25" customHeight="1" x14ac:dyDescent="0.25">
      <c r="A11" s="57"/>
      <c r="B11" s="55" t="s">
        <v>46</v>
      </c>
      <c r="C11" s="58" t="s">
        <v>47</v>
      </c>
    </row>
    <row r="12" spans="1:31" ht="14.4" customHeight="1" x14ac:dyDescent="0.25">
      <c r="A12" s="52" t="s">
        <v>48</v>
      </c>
      <c r="B12" s="52"/>
      <c r="C12" s="53"/>
    </row>
    <row r="13" spans="1:31" ht="30" x14ac:dyDescent="0.25">
      <c r="A13" s="54"/>
      <c r="B13" s="55" t="s">
        <v>49</v>
      </c>
      <c r="C13" s="56" t="s">
        <v>50</v>
      </c>
    </row>
    <row r="14" spans="1:31" ht="14.4" customHeight="1" x14ac:dyDescent="0.25">
      <c r="A14" s="52" t="s">
        <v>51</v>
      </c>
      <c r="B14" s="52"/>
      <c r="C14" s="53"/>
    </row>
    <row r="15" spans="1:31" ht="38.25" customHeight="1" x14ac:dyDescent="0.35">
      <c r="A15" s="54"/>
      <c r="B15" s="55" t="s">
        <v>52</v>
      </c>
      <c r="C15" s="58" t="s">
        <v>53</v>
      </c>
    </row>
    <row r="16" spans="1:31" ht="14.4" customHeight="1" x14ac:dyDescent="0.35">
      <c r="A16" s="52" t="s">
        <v>54</v>
      </c>
      <c r="B16" s="52"/>
      <c r="C16" s="53"/>
    </row>
    <row r="17" spans="1:31" ht="26.25" customHeight="1" x14ac:dyDescent="0.35">
      <c r="A17" s="54"/>
      <c r="B17" s="55" t="s">
        <v>55</v>
      </c>
      <c r="C17" s="58" t="s">
        <v>56</v>
      </c>
    </row>
    <row r="18" spans="1:31" ht="14.4"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5">
      <c r="A21" s="52" t="s">
        <v>61</v>
      </c>
      <c r="B21" s="52"/>
      <c r="C21" s="53"/>
    </row>
    <row r="22" spans="1:31" ht="42.65" customHeight="1" x14ac:dyDescent="0.35">
      <c r="A22" s="57"/>
      <c r="B22" s="55" t="s">
        <v>62</v>
      </c>
      <c r="C22" s="56" t="s">
        <v>63</v>
      </c>
    </row>
    <row r="23" spans="1:31" ht="14.4" customHeight="1" x14ac:dyDescent="0.35">
      <c r="A23" s="52" t="s">
        <v>64</v>
      </c>
      <c r="B23" s="52"/>
      <c r="C23" s="53"/>
      <c r="D23" s="59"/>
    </row>
    <row r="24" spans="1:31" x14ac:dyDescent="0.35">
      <c r="A24" s="54"/>
      <c r="B24" s="55" t="s">
        <v>65</v>
      </c>
      <c r="C24" s="58" t="s">
        <v>1682</v>
      </c>
      <c r="D24" s="59"/>
    </row>
    <row r="25" spans="1:31" ht="14.4" customHeight="1" x14ac:dyDescent="0.35">
      <c r="A25" s="197" t="s">
        <v>1483</v>
      </c>
      <c r="B25" s="52"/>
      <c r="C25" s="53"/>
      <c r="D25" s="59"/>
    </row>
    <row r="26" spans="1:31" ht="38.25" customHeight="1" x14ac:dyDescent="0.35">
      <c r="A26" s="54"/>
      <c r="B26" s="55" t="s">
        <v>66</v>
      </c>
      <c r="C26" s="58" t="s">
        <v>67</v>
      </c>
      <c r="D26" s="59"/>
    </row>
    <row r="27" spans="1:31" ht="14.4" customHeight="1" x14ac:dyDescent="0.35">
      <c r="A27" s="52" t="s">
        <v>68</v>
      </c>
      <c r="B27" s="52"/>
      <c r="C27" s="53"/>
    </row>
    <row r="28" spans="1:31" ht="34.5" customHeight="1" x14ac:dyDescent="0.35">
      <c r="A28" s="54"/>
      <c r="B28" s="55" t="s">
        <v>69</v>
      </c>
      <c r="C28" s="58" t="s">
        <v>70</v>
      </c>
    </row>
    <row r="29" spans="1:31" x14ac:dyDescent="0.35">
      <c r="A29" s="197" t="s">
        <v>1480</v>
      </c>
      <c r="B29" s="197"/>
      <c r="C29" s="198"/>
    </row>
    <row r="30" spans="1:31" ht="58" x14ac:dyDescent="0.35">
      <c r="A30" s="199"/>
      <c r="B30" s="200" t="s">
        <v>1478</v>
      </c>
      <c r="C30" s="58" t="s">
        <v>1683</v>
      </c>
    </row>
    <row r="31" spans="1:31" x14ac:dyDescent="0.35">
      <c r="A31" s="197" t="s">
        <v>1479</v>
      </c>
      <c r="B31" s="197"/>
      <c r="C31" s="198"/>
    </row>
    <row r="32" spans="1:31" ht="29" x14ac:dyDescent="0.35">
      <c r="A32" s="199"/>
      <c r="B32" s="200" t="s">
        <v>1481</v>
      </c>
      <c r="C32" s="58" t="s">
        <v>1482</v>
      </c>
    </row>
    <row r="33" spans="1:3" x14ac:dyDescent="0.35">
      <c r="A33" s="197" t="s">
        <v>1484</v>
      </c>
      <c r="B33" s="197"/>
      <c r="C33" s="198"/>
    </row>
    <row r="34" spans="1:3" x14ac:dyDescent="0.35">
      <c r="A34" s="199"/>
      <c r="B34" s="200" t="s">
        <v>1487</v>
      </c>
      <c r="C34" s="58" t="s">
        <v>1486</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48" orientation="portrait"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view="pageBreakPreview" zoomScaleNormal="85" zoomScaleSheetLayoutView="100" workbookViewId="0">
      <selection activeCell="C164" sqref="C164"/>
    </sheetView>
  </sheetViews>
  <sheetFormatPr baseColWidth="10" defaultColWidth="8.90625" defaultRowHeight="14.5" outlineLevelRow="1" x14ac:dyDescent="0.35"/>
  <cols>
    <col min="1" max="1" width="13.36328125" style="66" customWidth="1"/>
    <col min="2" max="2" width="60.6328125" style="66" customWidth="1"/>
    <col min="3" max="3" width="39.08984375" style="66" bestFit="1" customWidth="1"/>
    <col min="4" max="4" width="35.08984375" style="66" bestFit="1" customWidth="1"/>
    <col min="5" max="5" width="6.6328125" style="66" customWidth="1"/>
    <col min="6" max="6" width="41.6328125" style="66" customWidth="1"/>
    <col min="7" max="7" width="41.6328125" style="64" customWidth="1"/>
    <col min="8" max="8" width="7.36328125" style="66" customWidth="1"/>
    <col min="9" max="9" width="71.90625"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3" ht="31.5" x14ac:dyDescent="0.25">
      <c r="A1" s="185" t="s">
        <v>1434</v>
      </c>
      <c r="B1" s="185"/>
      <c r="C1" s="64"/>
      <c r="D1" s="64"/>
      <c r="E1" s="64"/>
      <c r="F1" s="193" t="s">
        <v>1602</v>
      </c>
      <c r="H1" s="64"/>
      <c r="I1" s="18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ht="15" x14ac:dyDescent="0.25">
      <c r="B6" s="74" t="s">
        <v>73</v>
      </c>
      <c r="H6" s="64"/>
      <c r="L6" s="64"/>
      <c r="M6" s="64"/>
    </row>
    <row r="7" spans="1:13" ht="15" x14ac:dyDescent="0.25">
      <c r="B7" s="73" t="s">
        <v>74</v>
      </c>
      <c r="H7" s="64"/>
      <c r="L7" s="64"/>
      <c r="M7" s="64"/>
    </row>
    <row r="8" spans="1:13" ht="15" x14ac:dyDescent="0.25">
      <c r="B8" s="73" t="s">
        <v>75</v>
      </c>
      <c r="F8" s="66" t="s">
        <v>76</v>
      </c>
      <c r="H8" s="64"/>
      <c r="L8" s="64"/>
      <c r="M8" s="64"/>
    </row>
    <row r="9" spans="1:13" ht="15" x14ac:dyDescent="0.25">
      <c r="B9" s="74" t="s">
        <v>77</v>
      </c>
      <c r="H9" s="64"/>
      <c r="L9" s="64"/>
      <c r="M9" s="64"/>
    </row>
    <row r="10" spans="1:13" ht="15" x14ac:dyDescent="0.25">
      <c r="B10" s="74" t="s">
        <v>78</v>
      </c>
      <c r="H10" s="64"/>
      <c r="L10" s="64"/>
      <c r="M10" s="64"/>
    </row>
    <row r="11" spans="1:13" ht="15.75" thickBot="1" x14ac:dyDescent="0.3">
      <c r="B11" s="75" t="s">
        <v>79</v>
      </c>
      <c r="H11" s="64"/>
      <c r="L11" s="64"/>
      <c r="M11" s="64"/>
    </row>
    <row r="12" spans="1:13" ht="15" x14ac:dyDescent="0.25">
      <c r="B12" s="76"/>
      <c r="H12" s="64"/>
      <c r="L12" s="64"/>
      <c r="M12" s="64"/>
    </row>
    <row r="13" spans="1:13" ht="37.5" x14ac:dyDescent="0.25">
      <c r="A13" s="77" t="s">
        <v>80</v>
      </c>
      <c r="B13" s="77" t="s">
        <v>73</v>
      </c>
      <c r="C13" s="78"/>
      <c r="D13" s="78"/>
      <c r="E13" s="78"/>
      <c r="F13" s="78"/>
      <c r="G13" s="79"/>
      <c r="H13" s="64"/>
      <c r="L13" s="64"/>
      <c r="M13" s="64"/>
    </row>
    <row r="14" spans="1:13" ht="15" x14ac:dyDescent="0.25">
      <c r="A14" s="66" t="s">
        <v>81</v>
      </c>
      <c r="B14" s="80" t="s">
        <v>0</v>
      </c>
      <c r="C14" s="237" t="s">
        <v>546</v>
      </c>
      <c r="E14" s="72"/>
      <c r="F14" s="72"/>
      <c r="H14" s="64"/>
      <c r="L14" s="64"/>
      <c r="M14" s="64"/>
    </row>
    <row r="15" spans="1:13" x14ac:dyDescent="0.35">
      <c r="A15" s="66" t="s">
        <v>83</v>
      </c>
      <c r="B15" s="80" t="s">
        <v>84</v>
      </c>
      <c r="C15" s="237" t="s">
        <v>1911</v>
      </c>
      <c r="E15" s="72"/>
      <c r="F15" s="72"/>
      <c r="H15" s="64"/>
      <c r="L15" s="64"/>
      <c r="M15" s="64"/>
    </row>
    <row r="16" spans="1:13" ht="45" x14ac:dyDescent="0.25">
      <c r="A16" s="66" t="s">
        <v>85</v>
      </c>
      <c r="B16" s="80" t="s">
        <v>86</v>
      </c>
      <c r="C16" s="261" t="s">
        <v>1912</v>
      </c>
      <c r="E16" s="72"/>
      <c r="F16" s="72"/>
      <c r="H16" s="64"/>
      <c r="L16" s="64"/>
      <c r="M16" s="64"/>
    </row>
    <row r="17" spans="1:13" ht="15" x14ac:dyDescent="0.25">
      <c r="A17" s="66" t="s">
        <v>87</v>
      </c>
      <c r="B17" s="80" t="s">
        <v>88</v>
      </c>
      <c r="C17" s="262">
        <f>cut_off</f>
        <v>44561</v>
      </c>
      <c r="E17" s="72"/>
      <c r="F17" s="72"/>
      <c r="H17" s="64"/>
      <c r="L17" s="64"/>
      <c r="M17" s="64"/>
    </row>
    <row r="18" spans="1:13" ht="15" outlineLevel="1" x14ac:dyDescent="0.25">
      <c r="A18" s="66" t="s">
        <v>89</v>
      </c>
      <c r="B18" s="81" t="s">
        <v>90</v>
      </c>
      <c r="E18" s="72"/>
      <c r="F18" s="72"/>
      <c r="H18" s="64"/>
      <c r="L18" s="64"/>
      <c r="M18" s="64"/>
    </row>
    <row r="19" spans="1:13" ht="15" outlineLevel="1" x14ac:dyDescent="0.2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237" t="s">
        <v>1913</v>
      </c>
      <c r="D27" s="83"/>
      <c r="E27" s="83"/>
      <c r="F27" s="83"/>
      <c r="H27" s="64"/>
      <c r="L27" s="64"/>
      <c r="M27" s="64"/>
    </row>
    <row r="28" spans="1:13" x14ac:dyDescent="0.35">
      <c r="A28" s="66" t="s">
        <v>101</v>
      </c>
      <c r="B28" s="82" t="s">
        <v>102</v>
      </c>
      <c r="C28" s="237" t="s">
        <v>1913</v>
      </c>
      <c r="D28" s="83"/>
      <c r="E28" s="83"/>
      <c r="F28" s="83"/>
      <c r="H28" s="64"/>
      <c r="L28" s="64"/>
      <c r="M28" s="64"/>
    </row>
    <row r="29" spans="1:13" ht="29" x14ac:dyDescent="0.35">
      <c r="A29" s="66" t="s">
        <v>103</v>
      </c>
      <c r="B29" s="82" t="s">
        <v>104</v>
      </c>
      <c r="C29" s="261" t="s">
        <v>1914</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225">
        <f>'[2]Investor report'!$C$10/1000000</f>
        <v>1671.3604990200017</v>
      </c>
      <c r="F38" s="83"/>
      <c r="H38" s="64"/>
      <c r="L38" s="64"/>
      <c r="M38" s="64"/>
    </row>
    <row r="39" spans="1:14" x14ac:dyDescent="0.35">
      <c r="A39" s="66" t="s">
        <v>114</v>
      </c>
      <c r="B39" s="83" t="s">
        <v>115</v>
      </c>
      <c r="C39" s="225">
        <f>'[2]Investor report'!$C$110/1000000</f>
        <v>1337</v>
      </c>
      <c r="F39" s="83"/>
      <c r="H39" s="64"/>
      <c r="L39" s="64"/>
      <c r="M39" s="64"/>
      <c r="N39" s="96"/>
    </row>
    <row r="40" spans="1:14" outlineLevel="1" x14ac:dyDescent="0.35">
      <c r="A40" s="66" t="s">
        <v>116</v>
      </c>
      <c r="B40" s="89" t="s">
        <v>117</v>
      </c>
      <c r="C40" s="188"/>
      <c r="F40" s="83"/>
      <c r="H40" s="64"/>
      <c r="L40" s="64"/>
      <c r="M40" s="64"/>
      <c r="N40" s="96"/>
    </row>
    <row r="41" spans="1:14" outlineLevel="1" x14ac:dyDescent="0.35">
      <c r="A41" s="66" t="s">
        <v>119</v>
      </c>
      <c r="B41" s="89" t="s">
        <v>120</v>
      </c>
      <c r="C41" s="188"/>
      <c r="F41" s="83"/>
      <c r="H41" s="64"/>
      <c r="L41" s="64"/>
      <c r="M41" s="64"/>
      <c r="N41" s="96"/>
    </row>
    <row r="42" spans="1:14" outlineLevel="1" x14ac:dyDescent="0.35">
      <c r="A42" s="66" t="s">
        <v>121</v>
      </c>
      <c r="B42" s="89"/>
      <c r="C42" s="188"/>
      <c r="F42" s="83"/>
      <c r="H42" s="64"/>
      <c r="L42" s="64"/>
      <c r="M42" s="64"/>
      <c r="N42" s="96"/>
    </row>
    <row r="43" spans="1:14" outlineLevel="1" x14ac:dyDescent="0.35">
      <c r="A43" s="96" t="s">
        <v>1505</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ht="29" x14ac:dyDescent="0.35">
      <c r="A45" s="66" t="s">
        <v>8</v>
      </c>
      <c r="B45" s="83" t="s">
        <v>126</v>
      </c>
      <c r="C45" s="182">
        <v>0.05</v>
      </c>
      <c r="D45" s="182">
        <f>IF(OR(C38="[For completion]",C39="[For completion]"),"Please complete G.3.1.1 and G.3.1.2",(C38/C39-1))</f>
        <v>0.25008264698579041</v>
      </c>
      <c r="E45" s="182"/>
      <c r="F45" s="182">
        <v>0</v>
      </c>
      <c r="G45" s="237" t="s">
        <v>1915</v>
      </c>
      <c r="H45" s="64"/>
      <c r="L45" s="64"/>
      <c r="M45" s="64"/>
      <c r="N45" s="96"/>
    </row>
    <row r="46" spans="1:14" outlineLevel="1" x14ac:dyDescent="0.35">
      <c r="A46" s="66" t="s">
        <v>127</v>
      </c>
      <c r="B46" s="81" t="s">
        <v>128</v>
      </c>
      <c r="C46" s="182"/>
      <c r="D46" s="182"/>
      <c r="E46" s="182"/>
      <c r="F46" s="182"/>
      <c r="G46" s="103"/>
      <c r="H46" s="64"/>
      <c r="L46" s="64"/>
      <c r="M46" s="64"/>
      <c r="N46" s="96"/>
    </row>
    <row r="47" spans="1:14" outlineLevel="1" x14ac:dyDescent="0.35">
      <c r="A47" s="66" t="s">
        <v>129</v>
      </c>
      <c r="B47" s="81" t="s">
        <v>130</v>
      </c>
      <c r="C47" s="182"/>
      <c r="D47" s="182"/>
      <c r="E47" s="182"/>
      <c r="F47" s="182"/>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88"/>
      <c r="E53" s="91"/>
      <c r="F53" s="202"/>
      <c r="G53" s="92"/>
      <c r="H53" s="64"/>
      <c r="L53" s="64"/>
      <c r="M53" s="64"/>
      <c r="N53" s="96"/>
    </row>
    <row r="54" spans="1:14" x14ac:dyDescent="0.35">
      <c r="A54" s="66" t="s">
        <v>139</v>
      </c>
      <c r="B54" s="83" t="s">
        <v>140</v>
      </c>
      <c r="C54" s="225">
        <f>'[2]Investor report'!$C$10/1000000</f>
        <v>1671.3604990200017</v>
      </c>
      <c r="E54" s="91"/>
      <c r="F54" s="202">
        <f>IF($C$58=0,"",IF(C54="[for completion]","",C54/$C$58))</f>
        <v>1</v>
      </c>
      <c r="G54" s="92"/>
      <c r="H54" s="64"/>
      <c r="L54" s="64"/>
      <c r="M54" s="64"/>
      <c r="N54" s="96"/>
    </row>
    <row r="55" spans="1:14" x14ac:dyDescent="0.35">
      <c r="A55" s="66" t="s">
        <v>141</v>
      </c>
      <c r="B55" s="83" t="s">
        <v>142</v>
      </c>
      <c r="C55" s="188"/>
      <c r="E55" s="91"/>
      <c r="F55" s="210"/>
      <c r="G55" s="92"/>
      <c r="H55" s="64"/>
      <c r="L55" s="64"/>
      <c r="M55" s="64"/>
      <c r="N55" s="96"/>
    </row>
    <row r="56" spans="1:14" x14ac:dyDescent="0.35">
      <c r="A56" s="66" t="s">
        <v>143</v>
      </c>
      <c r="B56" s="83" t="s">
        <v>144</v>
      </c>
      <c r="C56" s="188"/>
      <c r="E56" s="91"/>
      <c r="F56" s="210"/>
      <c r="G56" s="92"/>
      <c r="H56" s="64"/>
      <c r="L56" s="64"/>
      <c r="M56" s="64"/>
      <c r="N56" s="96"/>
    </row>
    <row r="57" spans="1:14" x14ac:dyDescent="0.35">
      <c r="A57" s="66" t="s">
        <v>145</v>
      </c>
      <c r="B57" s="66" t="s">
        <v>146</v>
      </c>
      <c r="C57" s="188"/>
      <c r="E57" s="91"/>
      <c r="F57" s="202"/>
      <c r="G57" s="92"/>
      <c r="H57" s="64"/>
      <c r="L57" s="64"/>
      <c r="M57" s="64"/>
      <c r="N57" s="96"/>
    </row>
    <row r="58" spans="1:14" x14ac:dyDescent="0.35">
      <c r="A58" s="66" t="s">
        <v>147</v>
      </c>
      <c r="B58" s="93" t="s">
        <v>148</v>
      </c>
      <c r="C58" s="190">
        <f>SUM(C53:C57)</f>
        <v>1671.3604990200017</v>
      </c>
      <c r="D58" s="91"/>
      <c r="E58" s="91"/>
      <c r="F58" s="203">
        <f>SUM(F53:F57)</f>
        <v>1</v>
      </c>
      <c r="G58" s="92"/>
      <c r="H58" s="64"/>
      <c r="L58" s="64"/>
      <c r="M58" s="64"/>
      <c r="N58" s="96"/>
    </row>
    <row r="59" spans="1:14" outlineLevel="1" x14ac:dyDescent="0.35">
      <c r="A59" s="66" t="s">
        <v>149</v>
      </c>
      <c r="B59" s="95" t="s">
        <v>150</v>
      </c>
      <c r="C59" s="188"/>
      <c r="E59" s="91"/>
      <c r="F59" s="202"/>
      <c r="G59" s="92"/>
      <c r="H59" s="64"/>
      <c r="L59" s="64"/>
      <c r="M59" s="64"/>
      <c r="N59" s="96"/>
    </row>
    <row r="60" spans="1:14" outlineLevel="1" x14ac:dyDescent="0.35">
      <c r="A60" s="66" t="s">
        <v>151</v>
      </c>
      <c r="B60" s="95" t="s">
        <v>150</v>
      </c>
      <c r="C60" s="188"/>
      <c r="E60" s="91"/>
      <c r="F60" s="202"/>
      <c r="G60" s="92"/>
      <c r="H60" s="64"/>
      <c r="L60" s="64"/>
      <c r="M60" s="64"/>
      <c r="N60" s="96"/>
    </row>
    <row r="61" spans="1:14" outlineLevel="1" x14ac:dyDescent="0.35">
      <c r="A61" s="66" t="s">
        <v>152</v>
      </c>
      <c r="B61" s="95" t="s">
        <v>150</v>
      </c>
      <c r="C61" s="188"/>
      <c r="E61" s="91"/>
      <c r="F61" s="202"/>
      <c r="G61" s="92"/>
      <c r="H61" s="64"/>
      <c r="L61" s="64"/>
      <c r="M61" s="64"/>
      <c r="N61" s="96"/>
    </row>
    <row r="62" spans="1:14" outlineLevel="1" x14ac:dyDescent="0.35">
      <c r="A62" s="66" t="s">
        <v>153</v>
      </c>
      <c r="B62" s="95" t="s">
        <v>150</v>
      </c>
      <c r="C62" s="188"/>
      <c r="E62" s="91"/>
      <c r="F62" s="202"/>
      <c r="G62" s="92"/>
      <c r="H62" s="64"/>
      <c r="L62" s="64"/>
      <c r="M62" s="64"/>
      <c r="N62" s="96"/>
    </row>
    <row r="63" spans="1:14" outlineLevel="1" x14ac:dyDescent="0.35">
      <c r="A63" s="66" t="s">
        <v>154</v>
      </c>
      <c r="B63" s="95" t="s">
        <v>150</v>
      </c>
      <c r="C63" s="188"/>
      <c r="E63" s="91"/>
      <c r="F63" s="202"/>
      <c r="G63" s="92"/>
      <c r="H63" s="64"/>
      <c r="L63" s="64"/>
      <c r="M63" s="64"/>
      <c r="N63" s="96"/>
    </row>
    <row r="64" spans="1:14" outlineLevel="1" x14ac:dyDescent="0.35">
      <c r="A64" s="66" t="s">
        <v>155</v>
      </c>
      <c r="B64" s="95" t="s">
        <v>150</v>
      </c>
      <c r="C64" s="191"/>
      <c r="D64" s="96"/>
      <c r="E64" s="96"/>
      <c r="F64" s="202"/>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1432</v>
      </c>
      <c r="C66" s="192">
        <f>'[3]3- Maturité'!$F$34</f>
        <v>8.8060177135543647</v>
      </c>
      <c r="D66" s="263">
        <f>'[3]3- Maturité'!$G$34</f>
        <v>7.9568281457279753</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7" t="s">
        <v>1454</v>
      </c>
      <c r="C70" s="225">
        <f>SUM('[3]5a - Profil - base permanente'!$M$30:$M$41)/1000000</f>
        <v>138.69030333794387</v>
      </c>
      <c r="D70" s="225">
        <f>SUM('[3]5a - Profil - base permanente'!$M$634:$M$645)/1000000</f>
        <v>154.0778818498404</v>
      </c>
      <c r="E70" s="62"/>
      <c r="F70" s="202">
        <f t="shared" ref="F70:F76" si="0">IF($C$77=0,"",IF(C70="[for completion]","",C70/$C$77))</f>
        <v>8.2980484114148143E-2</v>
      </c>
      <c r="G70" s="202">
        <f>IF($D$77=0,"",IF(D70="[Mark as ND1 if not relevant]","",D70/$D$77))</f>
        <v>9.2187102625716097E-2</v>
      </c>
      <c r="H70" s="64"/>
      <c r="L70" s="64"/>
      <c r="M70" s="64"/>
      <c r="N70" s="96"/>
    </row>
    <row r="71" spans="1:14" x14ac:dyDescent="0.35">
      <c r="A71" s="66" t="s">
        <v>163</v>
      </c>
      <c r="B71" s="178" t="s">
        <v>1455</v>
      </c>
      <c r="C71" s="225">
        <f>SUM('[3]5a - Profil - base permanente'!$M$18:$M$29)/1000000</f>
        <v>133.66716203689134</v>
      </c>
      <c r="D71" s="225">
        <f>SUM('[3]5a - Profil - base permanente'!$M$646:$M$657)/1000000</f>
        <v>155.0370898260517</v>
      </c>
      <c r="E71" s="62"/>
      <c r="F71" s="202">
        <f t="shared" si="0"/>
        <v>7.9975063497831178E-2</v>
      </c>
      <c r="G71" s="202">
        <f t="shared" ref="G71:G76" si="1">IF($D$77=0,"",IF(D71="[Mark as ND1 if not relevant]","",D71/$D$77))</f>
        <v>9.2761011113298847E-2</v>
      </c>
      <c r="H71" s="64"/>
      <c r="L71" s="64"/>
      <c r="M71" s="64"/>
      <c r="N71" s="96"/>
    </row>
    <row r="72" spans="1:14" x14ac:dyDescent="0.35">
      <c r="A72" s="66" t="s">
        <v>164</v>
      </c>
      <c r="B72" s="177" t="s">
        <v>1456</v>
      </c>
      <c r="C72" s="225">
        <f>SUM('[3]5a - Profil - base permanente'!$M$42:$M$53)/1000000</f>
        <v>138.12508041483619</v>
      </c>
      <c r="D72" s="225">
        <f>SUM('[3]5a - Profil - base permanente'!$M$658:$M$669)/1000000</f>
        <v>150.43973533379793</v>
      </c>
      <c r="E72" s="62"/>
      <c r="F72" s="202">
        <f t="shared" si="0"/>
        <v>8.264230278017555E-2</v>
      </c>
      <c r="G72" s="202">
        <f t="shared" si="1"/>
        <v>9.0010345117012405E-2</v>
      </c>
      <c r="H72" s="64"/>
      <c r="L72" s="64"/>
      <c r="M72" s="64"/>
      <c r="N72" s="96"/>
    </row>
    <row r="73" spans="1:14" x14ac:dyDescent="0.35">
      <c r="A73" s="66" t="s">
        <v>165</v>
      </c>
      <c r="B73" s="177" t="s">
        <v>1457</v>
      </c>
      <c r="C73" s="225">
        <f>SUM('[3]5a - Profil - base permanente'!$M$54:$M$65)/1000000</f>
        <v>128.72804388512907</v>
      </c>
      <c r="D73" s="225">
        <f>SUM('[3]5a - Profil - base permanente'!$M$670:$M$681)/1000000</f>
        <v>137.66996675794334</v>
      </c>
      <c r="E73" s="62"/>
      <c r="F73" s="202">
        <f t="shared" si="0"/>
        <v>7.7019915189217733E-2</v>
      </c>
      <c r="G73" s="202">
        <f t="shared" si="1"/>
        <v>8.2370001466934059E-2</v>
      </c>
      <c r="H73" s="64"/>
      <c r="L73" s="64"/>
      <c r="M73" s="64"/>
      <c r="N73" s="96"/>
    </row>
    <row r="74" spans="1:14" x14ac:dyDescent="0.35">
      <c r="A74" s="66" t="s">
        <v>166</v>
      </c>
      <c r="B74" s="177" t="s">
        <v>1458</v>
      </c>
      <c r="C74" s="225">
        <f>SUM('[3]5a - Profil - base permanente'!$M$66:$M$77)/1000000</f>
        <v>106.94034777142971</v>
      </c>
      <c r="D74" s="225">
        <f>SUM('[3]5a - Profil - base permanente'!$M$682:$M$693)/1000000</f>
        <v>114.02951210626829</v>
      </c>
      <c r="E74" s="62"/>
      <c r="F74" s="202">
        <f t="shared" si="0"/>
        <v>6.39840105316202E-2</v>
      </c>
      <c r="G74" s="202">
        <f t="shared" si="1"/>
        <v>6.8225563648036211E-2</v>
      </c>
      <c r="H74" s="64"/>
      <c r="L74" s="64"/>
      <c r="M74" s="64"/>
      <c r="N74" s="96"/>
    </row>
    <row r="75" spans="1:14" x14ac:dyDescent="0.35">
      <c r="A75" s="66" t="s">
        <v>167</v>
      </c>
      <c r="B75" s="177" t="s">
        <v>1459</v>
      </c>
      <c r="C75" s="225">
        <f>SUM('[3]5a - Profil - base permanente'!$M$78:$M$137)/1000000</f>
        <v>464.93818933211196</v>
      </c>
      <c r="D75" s="225">
        <f>SUM('[3]5a - Profil - base permanente'!$M$694:$M$753)/1000000</f>
        <v>468.1574055523019</v>
      </c>
      <c r="E75" s="62"/>
      <c r="F75" s="202">
        <f t="shared" si="0"/>
        <v>0.27817947690203743</v>
      </c>
      <c r="G75" s="202">
        <f t="shared" si="1"/>
        <v>0.28010558214124198</v>
      </c>
      <c r="H75" s="64"/>
      <c r="L75" s="64"/>
      <c r="M75" s="64"/>
      <c r="N75" s="96"/>
    </row>
    <row r="76" spans="1:14" x14ac:dyDescent="0.35">
      <c r="A76" s="66" t="s">
        <v>168</v>
      </c>
      <c r="B76" s="177" t="s">
        <v>1460</v>
      </c>
      <c r="C76" s="225">
        <f>SUM('[3]5a - Profil - base permanente'!$M$138:$M$617)/1000000</f>
        <v>560.27137224165847</v>
      </c>
      <c r="D76" s="225">
        <f>SUM('[3]5a - Profil - base permanente'!$M$754:$M$1233)/1000000</f>
        <v>491.94890761674543</v>
      </c>
      <c r="E76" s="62"/>
      <c r="F76" s="202">
        <f t="shared" si="0"/>
        <v>0.33521874698496984</v>
      </c>
      <c r="G76" s="202">
        <f t="shared" si="1"/>
        <v>0.29434039388776045</v>
      </c>
      <c r="H76" s="64"/>
      <c r="L76" s="64"/>
      <c r="M76" s="64"/>
      <c r="N76" s="96"/>
    </row>
    <row r="77" spans="1:14" x14ac:dyDescent="0.35">
      <c r="A77" s="66" t="s">
        <v>169</v>
      </c>
      <c r="B77" s="100" t="s">
        <v>148</v>
      </c>
      <c r="C77" s="190">
        <f>SUM(C70:C76)</f>
        <v>1671.3604990200006</v>
      </c>
      <c r="D77" s="190">
        <f>SUM(D70:D76)</f>
        <v>1671.360499042949</v>
      </c>
      <c r="E77" s="83"/>
      <c r="F77" s="203">
        <f>SUM(F70:F76)</f>
        <v>1.0000000000000002</v>
      </c>
      <c r="G77" s="203">
        <f>SUM(G70:G76)</f>
        <v>1</v>
      </c>
      <c r="H77" s="64"/>
      <c r="L77" s="64"/>
      <c r="M77" s="64"/>
      <c r="N77" s="96"/>
    </row>
    <row r="78" spans="1:14" outlineLevel="1" x14ac:dyDescent="0.35">
      <c r="A78" s="66" t="s">
        <v>170</v>
      </c>
      <c r="B78" s="101" t="s">
        <v>171</v>
      </c>
      <c r="C78" s="264">
        <v>0</v>
      </c>
      <c r="D78" s="264">
        <v>0</v>
      </c>
      <c r="E78" s="83"/>
      <c r="F78" s="202">
        <f>IF($C$77=0,"",IF(C78="[for completion]","",C78/$C$77))</f>
        <v>0</v>
      </c>
      <c r="G78" s="202">
        <f t="shared" ref="G78:G82" si="2">IF($D$77=0,"",IF(D78="[for completion]","",D78/$D$77))</f>
        <v>0</v>
      </c>
      <c r="H78" s="64"/>
      <c r="L78" s="64"/>
      <c r="M78" s="64"/>
      <c r="N78" s="96"/>
    </row>
    <row r="79" spans="1:14" outlineLevel="1" x14ac:dyDescent="0.35">
      <c r="A79" s="66" t="s">
        <v>172</v>
      </c>
      <c r="B79" s="101" t="s">
        <v>173</v>
      </c>
      <c r="C79" s="264">
        <f>SUM('[3]5a - Profil - base permanente'!$M$18:$M$23)/1000000</f>
        <v>69.207592738236841</v>
      </c>
      <c r="D79" s="264">
        <f>SUM('[3]5a - Profil - base permanente'!$M$634:$M$639)/1000000</f>
        <v>79.864672448221796</v>
      </c>
      <c r="E79" s="83"/>
      <c r="F79" s="202">
        <f t="shared" ref="F79:F82" si="3">IF($C$77=0,"",IF(C79="[for completion]","",C79/$C$77))</f>
        <v>4.1407938490120234E-2</v>
      </c>
      <c r="G79" s="202">
        <f t="shared" si="2"/>
        <v>4.7784228772879182E-2</v>
      </c>
      <c r="H79" s="64"/>
      <c r="L79" s="64"/>
      <c r="M79" s="64"/>
      <c r="N79" s="96"/>
    </row>
    <row r="80" spans="1:14" outlineLevel="1" x14ac:dyDescent="0.35">
      <c r="A80" s="66" t="s">
        <v>174</v>
      </c>
      <c r="B80" s="101" t="s">
        <v>175</v>
      </c>
      <c r="C80" s="264">
        <f>SUM('[3]5a - Profil - base permanente'!$M$24:$M$29)/1000000</f>
        <v>64.4595692986545</v>
      </c>
      <c r="D80" s="264">
        <f>SUM('[3]5a - Profil - base permanente'!$M$640:$M$645)/1000000</f>
        <v>74.213209401618599</v>
      </c>
      <c r="E80" s="83"/>
      <c r="F80" s="202">
        <f t="shared" si="3"/>
        <v>3.8567125007710937E-2</v>
      </c>
      <c r="G80" s="202">
        <f t="shared" si="2"/>
        <v>4.4402873852836908E-2</v>
      </c>
      <c r="H80" s="64"/>
      <c r="L80" s="64"/>
      <c r="M80" s="64"/>
      <c r="N80" s="96"/>
    </row>
    <row r="81" spans="1:14" outlineLevel="1" x14ac:dyDescent="0.35">
      <c r="A81" s="66" t="s">
        <v>176</v>
      </c>
      <c r="B81" s="101" t="s">
        <v>177</v>
      </c>
      <c r="C81" s="264">
        <f>SUM('[3]5a - Profil - base permanente'!$M$30:$M$35)/1000000</f>
        <v>66.527069011326205</v>
      </c>
      <c r="D81" s="264">
        <f>SUM('[3]5a - Profil - base permanente'!$M$646:$M$651)/1000000</f>
        <v>75.26153622247935</v>
      </c>
      <c r="E81" s="83"/>
      <c r="F81" s="202">
        <f t="shared" si="3"/>
        <v>3.9804141027823883E-2</v>
      </c>
      <c r="G81" s="202">
        <f t="shared" si="2"/>
        <v>4.5030103478917602E-2</v>
      </c>
      <c r="H81" s="64"/>
      <c r="L81" s="64"/>
      <c r="M81" s="64"/>
      <c r="N81" s="96"/>
    </row>
    <row r="82" spans="1:14" outlineLevel="1" x14ac:dyDescent="0.35">
      <c r="A82" s="66" t="s">
        <v>178</v>
      </c>
      <c r="B82" s="101" t="s">
        <v>179</v>
      </c>
      <c r="C82" s="264">
        <f>SUM('[3]5a - Profil - base permanente'!$M$36:$M$41)/1000000</f>
        <v>72.163234326617655</v>
      </c>
      <c r="D82" s="264">
        <f>SUM('[3]5a - Profil - base permanente'!$M$652:$M$657)/1000000</f>
        <v>79.775553603572362</v>
      </c>
      <c r="E82" s="83"/>
      <c r="F82" s="202">
        <f t="shared" si="3"/>
        <v>4.3176343086324252E-2</v>
      </c>
      <c r="G82" s="202">
        <f t="shared" si="2"/>
        <v>4.7730907634381259E-2</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c r="G86" s="92"/>
      <c r="H86" s="64"/>
      <c r="L86" s="64"/>
      <c r="M86" s="64"/>
      <c r="N86" s="96"/>
    </row>
    <row r="87" spans="1:14" outlineLevel="1" x14ac:dyDescent="0.35">
      <c r="A87" s="66" t="s">
        <v>184</v>
      </c>
      <c r="B87" s="101"/>
      <c r="C87" s="91"/>
      <c r="D87" s="91"/>
      <c r="E87" s="83"/>
      <c r="F87" s="92"/>
      <c r="G87" s="92"/>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263">
        <f>'[3]3- Maturité'!$F$36</f>
        <v>10.540014958863127</v>
      </c>
      <c r="D89" s="263">
        <f>SUMPRODUCT([4]Ech_mens_SCF_em_ext_reel!$A$2:$A$65000,[4]Ech_mens_SCF_em_ext_reel!$K$2:$K$65000)/([4]Ech_mens_SCF_em_ext_reel!$I$2)/12</f>
        <v>9.4740034662045058</v>
      </c>
      <c r="E89" s="80"/>
      <c r="F89" s="208"/>
      <c r="G89" s="209"/>
      <c r="H89" s="64"/>
      <c r="L89" s="64"/>
      <c r="M89" s="64"/>
      <c r="N89" s="96"/>
    </row>
    <row r="90" spans="1:14" x14ac:dyDescent="0.35">
      <c r="B90" s="83"/>
      <c r="C90" s="192"/>
      <c r="D90" s="192"/>
      <c r="E90" s="80"/>
      <c r="F90" s="208"/>
      <c r="G90" s="209"/>
      <c r="H90" s="64"/>
      <c r="L90" s="64"/>
      <c r="M90" s="64"/>
      <c r="N90" s="96"/>
    </row>
    <row r="91" spans="1:14" x14ac:dyDescent="0.35">
      <c r="B91" s="83" t="s">
        <v>1422</v>
      </c>
      <c r="C91" s="207"/>
      <c r="D91" s="207"/>
      <c r="E91" s="80"/>
      <c r="F91" s="209"/>
      <c r="G91" s="209"/>
      <c r="H91" s="64"/>
      <c r="L91" s="64"/>
      <c r="M91" s="64"/>
      <c r="N91" s="96"/>
    </row>
    <row r="92" spans="1:14" x14ac:dyDescent="0.35">
      <c r="A92" s="66" t="s">
        <v>189</v>
      </c>
      <c r="B92" s="83" t="s">
        <v>161</v>
      </c>
      <c r="C92" s="192"/>
      <c r="D92" s="192"/>
      <c r="E92" s="80"/>
      <c r="F92" s="209"/>
      <c r="G92" s="209"/>
      <c r="H92" s="64"/>
      <c r="L92" s="64"/>
      <c r="M92" s="64"/>
      <c r="N92" s="96"/>
    </row>
    <row r="93" spans="1:14" x14ac:dyDescent="0.35">
      <c r="A93" s="66" t="s">
        <v>190</v>
      </c>
      <c r="B93" s="178" t="s">
        <v>1454</v>
      </c>
      <c r="C93" s="225">
        <f>SUM('[3]5a - Profil - base permanente'!$AI$634:$AI$645)/1000000</f>
        <v>0</v>
      </c>
      <c r="D93" s="225">
        <f>SUM('[3]5a - Profil - base permanente'!$AI$634:$AI$645)/1000000</f>
        <v>0</v>
      </c>
      <c r="E93" s="62"/>
      <c r="F93" s="202">
        <f>IF($C$100=0,"",IF(C93="[for completion]","",IF(C93="","",C93/$C$100)))</f>
        <v>0</v>
      </c>
      <c r="G93" s="202">
        <f>IF($D$100=0,"",IF(D93="[Mark as ND1 if not relevant]","",IF(D93="","",D93/$D$100)))</f>
        <v>0</v>
      </c>
      <c r="H93" s="64"/>
      <c r="L93" s="64"/>
      <c r="M93" s="64"/>
      <c r="N93" s="96"/>
    </row>
    <row r="94" spans="1:14" x14ac:dyDescent="0.35">
      <c r="A94" s="66" t="s">
        <v>191</v>
      </c>
      <c r="B94" s="178" t="s">
        <v>1455</v>
      </c>
      <c r="C94" s="225">
        <f>SUM('[3]5a - Profil - base permanente'!$AI$646:$AI$657)/1000000</f>
        <v>0</v>
      </c>
      <c r="D94" s="225">
        <f>SUM('[3]5a - Profil - base permanente'!$AI$646:$AI$657)/1000000</f>
        <v>0</v>
      </c>
      <c r="E94" s="62"/>
      <c r="F94" s="202">
        <f t="shared" ref="F94:F99" si="4">IF($C$100=0,"",IF(C94="[for completion]","",IF(C94="","",C94/$C$100)))</f>
        <v>0</v>
      </c>
      <c r="G94" s="202">
        <f t="shared" ref="G94:G99" si="5">IF($D$100=0,"",IF(D94="[Mark as ND1 if not relevant]","",IF(D94="","",D94/$D$100)))</f>
        <v>0</v>
      </c>
      <c r="H94" s="64"/>
      <c r="L94" s="64"/>
      <c r="M94" s="64"/>
      <c r="N94" s="96"/>
    </row>
    <row r="95" spans="1:14" x14ac:dyDescent="0.35">
      <c r="A95" s="66" t="s">
        <v>192</v>
      </c>
      <c r="B95" s="178" t="s">
        <v>1456</v>
      </c>
      <c r="C95" s="225">
        <f>SUM('[3]5a - Profil - base permanente'!$AI$658:$AI$669)/1000000</f>
        <v>0</v>
      </c>
      <c r="D95" s="225">
        <f>SUM('[3]5a - Profil - base permanente'!$AI$658:$AI$669)/1000000</f>
        <v>0</v>
      </c>
      <c r="E95" s="62"/>
      <c r="F95" s="202">
        <f t="shared" si="4"/>
        <v>0</v>
      </c>
      <c r="G95" s="202">
        <f t="shared" si="5"/>
        <v>0</v>
      </c>
      <c r="H95" s="64"/>
      <c r="L95" s="64"/>
      <c r="M95" s="64"/>
      <c r="N95" s="96"/>
    </row>
    <row r="96" spans="1:14" x14ac:dyDescent="0.35">
      <c r="A96" s="66" t="s">
        <v>193</v>
      </c>
      <c r="B96" s="178" t="s">
        <v>1457</v>
      </c>
      <c r="C96" s="225">
        <f>SUM('[3]5a - Profil - base permanente'!$AI$670:$AI$681)/1000000</f>
        <v>120</v>
      </c>
      <c r="D96" s="225">
        <f>SUM('[3]5a - Profil - base permanente'!$AI$670:$AI$681)/1000000</f>
        <v>120</v>
      </c>
      <c r="E96" s="62"/>
      <c r="F96" s="202">
        <f t="shared" si="4"/>
        <v>8.9753178758414362E-2</v>
      </c>
      <c r="G96" s="202">
        <f t="shared" si="5"/>
        <v>8.9753178758414362E-2</v>
      </c>
      <c r="H96" s="64"/>
      <c r="L96" s="64"/>
      <c r="M96" s="64"/>
      <c r="N96" s="96"/>
    </row>
    <row r="97" spans="1:14" x14ac:dyDescent="0.35">
      <c r="A97" s="66" t="s">
        <v>194</v>
      </c>
      <c r="B97" s="178" t="s">
        <v>1458</v>
      </c>
      <c r="C97" s="225">
        <f>SUM('[3]5a - Profil - base permanente'!$AI$682:$AI$693)/1000000</f>
        <v>0</v>
      </c>
      <c r="D97" s="225">
        <f>SUM('[3]5a - Profil - base permanente'!$AI$682:$AI$693)/1000000</f>
        <v>0</v>
      </c>
      <c r="E97" s="62"/>
      <c r="F97" s="202">
        <f t="shared" si="4"/>
        <v>0</v>
      </c>
      <c r="G97" s="202">
        <f t="shared" si="5"/>
        <v>0</v>
      </c>
      <c r="H97" s="64"/>
      <c r="L97" s="64"/>
      <c r="M97" s="64"/>
    </row>
    <row r="98" spans="1:14" x14ac:dyDescent="0.35">
      <c r="A98" s="66" t="s">
        <v>195</v>
      </c>
      <c r="B98" s="178" t="s">
        <v>1459</v>
      </c>
      <c r="C98" s="225">
        <f>SUM('[3]5a - Profil - base permanente'!$AI$694:$AI$705)/1000000</f>
        <v>0</v>
      </c>
      <c r="D98" s="225">
        <f>SUM('[3]5a - Profil - base permanente'!$AI$694:$AI$705)/1000000</f>
        <v>0</v>
      </c>
      <c r="E98" s="62"/>
      <c r="F98" s="202">
        <f t="shared" si="4"/>
        <v>0</v>
      </c>
      <c r="G98" s="202">
        <f t="shared" si="5"/>
        <v>0</v>
      </c>
      <c r="H98" s="64"/>
      <c r="L98" s="64"/>
      <c r="M98" s="64"/>
    </row>
    <row r="99" spans="1:14" x14ac:dyDescent="0.35">
      <c r="A99" s="66" t="s">
        <v>196</v>
      </c>
      <c r="B99" s="178" t="s">
        <v>1460</v>
      </c>
      <c r="C99" s="225">
        <f>SUM('[3]5a - Profil - base permanente'!$AI$706:$AI$1233)/1000000</f>
        <v>1217</v>
      </c>
      <c r="D99" s="225">
        <f>SUM('[3]5a - Profil - base permanente'!$AI$706:$AI$1233)/1000000</f>
        <v>1217</v>
      </c>
      <c r="E99" s="62"/>
      <c r="F99" s="202">
        <f t="shared" si="4"/>
        <v>0.91024682124158562</v>
      </c>
      <c r="G99" s="202">
        <f t="shared" si="5"/>
        <v>0.91024682124158562</v>
      </c>
      <c r="H99" s="64"/>
      <c r="L99" s="64"/>
      <c r="M99" s="64"/>
    </row>
    <row r="100" spans="1:14" x14ac:dyDescent="0.35">
      <c r="A100" s="66" t="s">
        <v>197</v>
      </c>
      <c r="B100" s="100" t="s">
        <v>148</v>
      </c>
      <c r="C100" s="190">
        <f>SUM(C93:C99)</f>
        <v>1337</v>
      </c>
      <c r="D100" s="190">
        <f>SUM(D93:D99)</f>
        <v>1337</v>
      </c>
      <c r="E100" s="83"/>
      <c r="F100" s="203">
        <f>SUM(F93:F99)</f>
        <v>1</v>
      </c>
      <c r="G100" s="203">
        <f>SUM(G93:G99)</f>
        <v>1</v>
      </c>
      <c r="H100" s="64"/>
      <c r="L100" s="64"/>
      <c r="M100" s="64"/>
    </row>
    <row r="101" spans="1:14" outlineLevel="1" x14ac:dyDescent="0.35">
      <c r="A101" s="66" t="s">
        <v>198</v>
      </c>
      <c r="B101" s="101" t="s">
        <v>171</v>
      </c>
      <c r="C101" s="264">
        <v>0</v>
      </c>
      <c r="D101" s="264">
        <v>0</v>
      </c>
      <c r="E101" s="83"/>
      <c r="F101" s="202">
        <f t="shared" ref="F101:F105" si="6">IF($C$100=0,"",IF(C101="[for completion]","",C101/$C$100))</f>
        <v>0</v>
      </c>
      <c r="G101" s="202">
        <f t="shared" ref="G101:G105" si="7">IF($D$100=0,"",IF(D101="[for completion]","",D101/$D$100))</f>
        <v>0</v>
      </c>
      <c r="H101" s="64"/>
      <c r="L101" s="64"/>
      <c r="M101" s="64"/>
    </row>
    <row r="102" spans="1:14" outlineLevel="1" x14ac:dyDescent="0.35">
      <c r="A102" s="66" t="s">
        <v>199</v>
      </c>
      <c r="B102" s="101" t="s">
        <v>173</v>
      </c>
      <c r="C102" s="264">
        <f>SUM('[3]5a - Profil - base permanente'!$AI$634:$AI$639)/1000000</f>
        <v>0</v>
      </c>
      <c r="D102" s="264">
        <f>SUM('[3]5a - Profil - base permanente'!$AI$634:$AI$639)/1000000</f>
        <v>0</v>
      </c>
      <c r="E102" s="83"/>
      <c r="F102" s="202">
        <f t="shared" si="6"/>
        <v>0</v>
      </c>
      <c r="G102" s="202">
        <f t="shared" si="7"/>
        <v>0</v>
      </c>
      <c r="H102" s="64"/>
      <c r="L102" s="64"/>
      <c r="M102" s="64"/>
    </row>
    <row r="103" spans="1:14" outlineLevel="1" x14ac:dyDescent="0.35">
      <c r="A103" s="66" t="s">
        <v>200</v>
      </c>
      <c r="B103" s="101" t="s">
        <v>175</v>
      </c>
      <c r="C103" s="264">
        <f>SUM('[3]5a - Profil - base permanente'!$AI$640:$AI$645)/1000000</f>
        <v>0</v>
      </c>
      <c r="D103" s="264">
        <f>SUM('[3]5a - Profil - base permanente'!$AI$640:$AI$645)/1000000</f>
        <v>0</v>
      </c>
      <c r="E103" s="83"/>
      <c r="F103" s="202">
        <f t="shared" si="6"/>
        <v>0</v>
      </c>
      <c r="G103" s="202">
        <f t="shared" si="7"/>
        <v>0</v>
      </c>
      <c r="H103" s="64"/>
      <c r="L103" s="64"/>
      <c r="M103" s="64"/>
    </row>
    <row r="104" spans="1:14" outlineLevel="1" x14ac:dyDescent="0.35">
      <c r="A104" s="66" t="s">
        <v>201</v>
      </c>
      <c r="B104" s="101" t="s">
        <v>177</v>
      </c>
      <c r="C104" s="264">
        <f>SUM('[3]5a - Profil - base permanente'!$AI$646:$AI$651)/1000000</f>
        <v>0</v>
      </c>
      <c r="D104" s="264">
        <f>SUM('[3]5a - Profil - base permanente'!$AI$646:$AI$651)/1000000</f>
        <v>0</v>
      </c>
      <c r="E104" s="83"/>
      <c r="F104" s="202">
        <f t="shared" si="6"/>
        <v>0</v>
      </c>
      <c r="G104" s="202">
        <f t="shared" si="7"/>
        <v>0</v>
      </c>
      <c r="H104" s="64"/>
      <c r="L104" s="64"/>
      <c r="M104" s="64"/>
    </row>
    <row r="105" spans="1:14" outlineLevel="1" x14ac:dyDescent="0.35">
      <c r="A105" s="66" t="s">
        <v>202</v>
      </c>
      <c r="B105" s="101" t="s">
        <v>179</v>
      </c>
      <c r="C105" s="264">
        <f>SUM('[3]5a - Profil - base permanente'!$AI$652:$AI$657)/1000000</f>
        <v>0</v>
      </c>
      <c r="D105" s="264">
        <f>SUM('[3]5a - Profil - base permanente'!$AI$652:$AI$657)/1000000</f>
        <v>0</v>
      </c>
      <c r="E105" s="83"/>
      <c r="F105" s="202">
        <f t="shared" si="6"/>
        <v>0</v>
      </c>
      <c r="G105" s="202">
        <f t="shared" si="7"/>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5" t="s">
        <v>1485</v>
      </c>
      <c r="C111" s="88" t="s">
        <v>208</v>
      </c>
      <c r="D111" s="88" t="s">
        <v>209</v>
      </c>
      <c r="E111" s="87"/>
      <c r="F111" s="88" t="s">
        <v>210</v>
      </c>
      <c r="G111" s="88" t="s">
        <v>211</v>
      </c>
      <c r="H111" s="64"/>
      <c r="L111" s="64"/>
      <c r="M111" s="64"/>
    </row>
    <row r="112" spans="1:14" s="102" customFormat="1" x14ac:dyDescent="0.35">
      <c r="A112" s="66" t="s">
        <v>212</v>
      </c>
      <c r="B112" s="83" t="s">
        <v>213</v>
      </c>
      <c r="C112" s="225">
        <f>C77</f>
        <v>1671.3604990200006</v>
      </c>
      <c r="D112" s="225">
        <f>D77</f>
        <v>1671.360499042949</v>
      </c>
      <c r="E112" s="92"/>
      <c r="F112" s="202">
        <f>IF($C$129=0,"",IF(C112="[for completion]","",IF(C112="","",C112/$C$129)))</f>
        <v>1</v>
      </c>
      <c r="G112" s="202">
        <f>IF($D$129=0,"",IF(D112="[for completion]","",IF(D112="","",D112/$D$129)))</f>
        <v>1</v>
      </c>
      <c r="I112" s="66"/>
      <c r="J112" s="66"/>
      <c r="K112" s="66"/>
      <c r="L112" s="64" t="s">
        <v>1463</v>
      </c>
      <c r="M112" s="64"/>
      <c r="N112" s="64"/>
    </row>
    <row r="113" spans="1:14" s="102" customFormat="1" x14ac:dyDescent="0.35">
      <c r="A113" s="66" t="s">
        <v>214</v>
      </c>
      <c r="B113" s="83" t="s">
        <v>1464</v>
      </c>
      <c r="C113" s="188"/>
      <c r="D113" s="188"/>
      <c r="E113" s="92"/>
      <c r="F113" s="202" t="str">
        <f t="shared" ref="F113:F128" si="8">IF($C$129=0,"",IF(C113="[for completion]","",IF(C113="","",C113/$C$129)))</f>
        <v/>
      </c>
      <c r="G113" s="202" t="str">
        <f t="shared" ref="G113:G128" si="9">IF($D$129=0,"",IF(D113="[for completion]","",IF(D113="","",D113/$D$129)))</f>
        <v/>
      </c>
      <c r="I113" s="66"/>
      <c r="J113" s="66"/>
      <c r="K113" s="66"/>
      <c r="L113" s="83" t="s">
        <v>1464</v>
      </c>
      <c r="M113" s="64"/>
      <c r="N113" s="64"/>
    </row>
    <row r="114" spans="1:14" s="102" customFormat="1" x14ac:dyDescent="0.35">
      <c r="A114" s="66" t="s">
        <v>215</v>
      </c>
      <c r="B114" s="83" t="s">
        <v>222</v>
      </c>
      <c r="C114" s="225"/>
      <c r="D114" s="225"/>
      <c r="E114" s="92"/>
      <c r="F114" s="202" t="str">
        <f t="shared" si="8"/>
        <v/>
      </c>
      <c r="G114" s="202" t="str">
        <f t="shared" si="9"/>
        <v/>
      </c>
      <c r="I114" s="66"/>
      <c r="J114" s="66"/>
      <c r="K114" s="66"/>
      <c r="L114" s="83" t="s">
        <v>222</v>
      </c>
      <c r="M114" s="64"/>
      <c r="N114" s="64"/>
    </row>
    <row r="115" spans="1:14" s="102" customFormat="1" x14ac:dyDescent="0.35">
      <c r="A115" s="66" t="s">
        <v>216</v>
      </c>
      <c r="B115" s="83" t="s">
        <v>1465</v>
      </c>
      <c r="C115" s="225"/>
      <c r="D115" s="225"/>
      <c r="E115" s="92"/>
      <c r="F115" s="202" t="str">
        <f t="shared" si="8"/>
        <v/>
      </c>
      <c r="G115" s="202" t="str">
        <f t="shared" si="9"/>
        <v/>
      </c>
      <c r="I115" s="66"/>
      <c r="J115" s="66"/>
      <c r="K115" s="66"/>
      <c r="L115" s="83" t="s">
        <v>1465</v>
      </c>
      <c r="M115" s="64"/>
      <c r="N115" s="64"/>
    </row>
    <row r="116" spans="1:14" s="102" customFormat="1" x14ac:dyDescent="0.35">
      <c r="A116" s="66" t="s">
        <v>218</v>
      </c>
      <c r="B116" s="83" t="s">
        <v>1466</v>
      </c>
      <c r="C116" s="225"/>
      <c r="D116" s="225"/>
      <c r="E116" s="92"/>
      <c r="F116" s="202" t="str">
        <f t="shared" si="8"/>
        <v/>
      </c>
      <c r="G116" s="202" t="str">
        <f t="shared" si="9"/>
        <v/>
      </c>
      <c r="I116" s="66"/>
      <c r="J116" s="66"/>
      <c r="K116" s="66"/>
      <c r="L116" s="83" t="s">
        <v>1466</v>
      </c>
      <c r="M116" s="64"/>
      <c r="N116" s="64"/>
    </row>
    <row r="117" spans="1:14" s="102" customFormat="1" x14ac:dyDescent="0.35">
      <c r="A117" s="66" t="s">
        <v>219</v>
      </c>
      <c r="B117" s="83" t="s">
        <v>224</v>
      </c>
      <c r="C117" s="225"/>
      <c r="D117" s="225"/>
      <c r="E117" s="83"/>
      <c r="F117" s="202" t="str">
        <f t="shared" si="8"/>
        <v/>
      </c>
      <c r="G117" s="202" t="str">
        <f t="shared" si="9"/>
        <v/>
      </c>
      <c r="I117" s="66"/>
      <c r="J117" s="66"/>
      <c r="K117" s="66"/>
      <c r="L117" s="83" t="s">
        <v>224</v>
      </c>
      <c r="M117" s="64"/>
      <c r="N117" s="64"/>
    </row>
    <row r="118" spans="1:14" x14ac:dyDescent="0.35">
      <c r="A118" s="66" t="s">
        <v>220</v>
      </c>
      <c r="B118" s="83" t="s">
        <v>226</v>
      </c>
      <c r="C118" s="225"/>
      <c r="D118" s="225"/>
      <c r="E118" s="83"/>
      <c r="F118" s="202" t="str">
        <f t="shared" si="8"/>
        <v/>
      </c>
      <c r="G118" s="202" t="str">
        <f t="shared" si="9"/>
        <v/>
      </c>
      <c r="L118" s="83" t="s">
        <v>226</v>
      </c>
      <c r="M118" s="64"/>
    </row>
    <row r="119" spans="1:14" x14ac:dyDescent="0.35">
      <c r="A119" s="66" t="s">
        <v>221</v>
      </c>
      <c r="B119" s="83" t="s">
        <v>1467</v>
      </c>
      <c r="C119" s="225"/>
      <c r="D119" s="225"/>
      <c r="E119" s="83"/>
      <c r="F119" s="202" t="str">
        <f t="shared" si="8"/>
        <v/>
      </c>
      <c r="G119" s="202" t="str">
        <f t="shared" si="9"/>
        <v/>
      </c>
      <c r="L119" s="83" t="s">
        <v>1467</v>
      </c>
      <c r="M119" s="64"/>
    </row>
    <row r="120" spans="1:14" x14ac:dyDescent="0.35">
      <c r="A120" s="66" t="s">
        <v>223</v>
      </c>
      <c r="B120" s="83" t="s">
        <v>228</v>
      </c>
      <c r="C120" s="225"/>
      <c r="D120" s="225"/>
      <c r="E120" s="83"/>
      <c r="F120" s="202" t="str">
        <f t="shared" si="8"/>
        <v/>
      </c>
      <c r="G120" s="202" t="str">
        <f t="shared" si="9"/>
        <v/>
      </c>
      <c r="L120" s="83" t="s">
        <v>228</v>
      </c>
      <c r="M120" s="64"/>
    </row>
    <row r="121" spans="1:14" x14ac:dyDescent="0.35">
      <c r="A121" s="66" t="s">
        <v>225</v>
      </c>
      <c r="B121" s="83" t="s">
        <v>1474</v>
      </c>
      <c r="C121" s="225"/>
      <c r="D121" s="225"/>
      <c r="E121" s="83"/>
      <c r="F121" s="202" t="str">
        <f t="shared" ref="F121" si="10">IF($C$129=0,"",IF(C121="[for completion]","",IF(C121="","",C121/$C$129)))</f>
        <v/>
      </c>
      <c r="G121" s="202" t="str">
        <f t="shared" ref="G121" si="11">IF($D$129=0,"",IF(D121="[for completion]","",IF(D121="","",D121/$D$129)))</f>
        <v/>
      </c>
      <c r="L121" s="83"/>
      <c r="M121" s="64"/>
    </row>
    <row r="122" spans="1:14" x14ac:dyDescent="0.35">
      <c r="A122" s="66" t="s">
        <v>227</v>
      </c>
      <c r="B122" s="83" t="s">
        <v>230</v>
      </c>
      <c r="C122" s="225"/>
      <c r="D122" s="225"/>
      <c r="E122" s="83"/>
      <c r="F122" s="202" t="str">
        <f t="shared" si="8"/>
        <v/>
      </c>
      <c r="G122" s="202" t="str">
        <f t="shared" si="9"/>
        <v/>
      </c>
      <c r="L122" s="83" t="s">
        <v>230</v>
      </c>
      <c r="M122" s="64"/>
    </row>
    <row r="123" spans="1:14" x14ac:dyDescent="0.35">
      <c r="A123" s="66" t="s">
        <v>229</v>
      </c>
      <c r="B123" s="83" t="s">
        <v>217</v>
      </c>
      <c r="C123" s="225"/>
      <c r="D123" s="225"/>
      <c r="E123" s="83"/>
      <c r="F123" s="202" t="str">
        <f t="shared" si="8"/>
        <v/>
      </c>
      <c r="G123" s="202" t="str">
        <f t="shared" si="9"/>
        <v/>
      </c>
      <c r="L123" s="83" t="s">
        <v>217</v>
      </c>
      <c r="M123" s="64"/>
    </row>
    <row r="124" spans="1:14" x14ac:dyDescent="0.35">
      <c r="A124" s="66" t="s">
        <v>231</v>
      </c>
      <c r="B124" s="178" t="s">
        <v>1469</v>
      </c>
      <c r="C124" s="225"/>
      <c r="D124" s="225"/>
      <c r="E124" s="83"/>
      <c r="F124" s="202" t="str">
        <f t="shared" si="8"/>
        <v/>
      </c>
      <c r="G124" s="202" t="str">
        <f t="shared" si="9"/>
        <v/>
      </c>
      <c r="L124" s="178" t="s">
        <v>1469</v>
      </c>
      <c r="M124" s="64"/>
    </row>
    <row r="125" spans="1:14" x14ac:dyDescent="0.35">
      <c r="A125" s="66" t="s">
        <v>233</v>
      </c>
      <c r="B125" s="83" t="s">
        <v>232</v>
      </c>
      <c r="C125" s="225"/>
      <c r="D125" s="225"/>
      <c r="E125" s="83"/>
      <c r="F125" s="202" t="str">
        <f t="shared" si="8"/>
        <v/>
      </c>
      <c r="G125" s="202" t="str">
        <f t="shared" si="9"/>
        <v/>
      </c>
      <c r="L125" s="83" t="s">
        <v>232</v>
      </c>
      <c r="M125" s="64"/>
    </row>
    <row r="126" spans="1:14" x14ac:dyDescent="0.35">
      <c r="A126" s="66" t="s">
        <v>235</v>
      </c>
      <c r="B126" s="83" t="s">
        <v>234</v>
      </c>
      <c r="C126" s="225"/>
      <c r="D126" s="225"/>
      <c r="E126" s="83"/>
      <c r="F126" s="202" t="str">
        <f t="shared" si="8"/>
        <v/>
      </c>
      <c r="G126" s="202" t="str">
        <f t="shared" si="9"/>
        <v/>
      </c>
      <c r="H126" s="96"/>
      <c r="L126" s="83" t="s">
        <v>234</v>
      </c>
      <c r="M126" s="64"/>
    </row>
    <row r="127" spans="1:14" x14ac:dyDescent="0.35">
      <c r="A127" s="66" t="s">
        <v>236</v>
      </c>
      <c r="B127" s="83" t="s">
        <v>1468</v>
      </c>
      <c r="C127" s="225"/>
      <c r="D127" s="225"/>
      <c r="E127" s="83"/>
      <c r="F127" s="202" t="str">
        <f t="shared" ref="F127" si="12">IF($C$129=0,"",IF(C127="[for completion]","",IF(C127="","",C127/$C$129)))</f>
        <v/>
      </c>
      <c r="G127" s="202" t="str">
        <f t="shared" ref="G127" si="13">IF($D$129=0,"",IF(D127="[for completion]","",IF(D127="","",D127/$D$129)))</f>
        <v/>
      </c>
      <c r="H127" s="64"/>
      <c r="L127" s="83" t="s">
        <v>1468</v>
      </c>
      <c r="M127" s="64"/>
    </row>
    <row r="128" spans="1:14" x14ac:dyDescent="0.35">
      <c r="A128" s="66" t="s">
        <v>1470</v>
      </c>
      <c r="B128" s="83" t="s">
        <v>146</v>
      </c>
      <c r="C128" s="225"/>
      <c r="D128" s="225"/>
      <c r="E128" s="83"/>
      <c r="F128" s="202" t="str">
        <f t="shared" si="8"/>
        <v/>
      </c>
      <c r="G128" s="202" t="str">
        <f t="shared" si="9"/>
        <v/>
      </c>
      <c r="H128" s="64"/>
      <c r="L128" s="64"/>
      <c r="M128" s="64"/>
    </row>
    <row r="129" spans="1:14" x14ac:dyDescent="0.35">
      <c r="A129" s="66" t="s">
        <v>1473</v>
      </c>
      <c r="B129" s="100" t="s">
        <v>148</v>
      </c>
      <c r="C129" s="188">
        <f>SUM(C112:C128)</f>
        <v>1671.3604990200006</v>
      </c>
      <c r="D129" s="188">
        <f>SUM(D112:D128)</f>
        <v>1671.360499042949</v>
      </c>
      <c r="E129" s="83"/>
      <c r="F129" s="182">
        <f>SUM(F112:F128)</f>
        <v>1</v>
      </c>
      <c r="G129" s="182">
        <f>SUM(G112:G128)</f>
        <v>1</v>
      </c>
      <c r="H129" s="64"/>
      <c r="L129" s="64"/>
      <c r="M129" s="64"/>
    </row>
    <row r="130" spans="1:14" outlineLevel="1" x14ac:dyDescent="0.35">
      <c r="A130" s="66" t="s">
        <v>237</v>
      </c>
      <c r="B130" s="95" t="s">
        <v>150</v>
      </c>
      <c r="C130" s="188"/>
      <c r="D130" s="188"/>
      <c r="E130" s="83"/>
      <c r="F130" s="202" t="str">
        <f>IF($C$129=0,"",IF(C130="[for completion]","",IF(C130="","",C130/$C$129)))</f>
        <v/>
      </c>
      <c r="G130" s="202" t="str">
        <f>IF($D$129=0,"",IF(D130="[for completion]","",IF(D130="","",D130/$D$129)))</f>
        <v/>
      </c>
      <c r="H130" s="64"/>
      <c r="L130" s="64"/>
      <c r="M130" s="64"/>
    </row>
    <row r="131" spans="1:14" outlineLevel="1" x14ac:dyDescent="0.35">
      <c r="A131" s="66" t="s">
        <v>238</v>
      </c>
      <c r="B131" s="95" t="s">
        <v>150</v>
      </c>
      <c r="C131" s="188"/>
      <c r="D131" s="188"/>
      <c r="E131" s="83"/>
      <c r="F131" s="202">
        <f t="shared" ref="F131:F136" si="14">IF($C$129=0,"",IF(C131="[for completion]","",C131/$C$129))</f>
        <v>0</v>
      </c>
      <c r="G131" s="202">
        <f t="shared" ref="G131:G136" si="15">IF($D$129=0,"",IF(D131="[for completion]","",D131/$D$129))</f>
        <v>0</v>
      </c>
      <c r="H131" s="64"/>
      <c r="L131" s="64"/>
      <c r="M131" s="64"/>
    </row>
    <row r="132" spans="1:14" outlineLevel="1" x14ac:dyDescent="0.35">
      <c r="A132" s="66" t="s">
        <v>239</v>
      </c>
      <c r="B132" s="95" t="s">
        <v>150</v>
      </c>
      <c r="C132" s="188"/>
      <c r="D132" s="188"/>
      <c r="E132" s="83"/>
      <c r="F132" s="202">
        <f t="shared" si="14"/>
        <v>0</v>
      </c>
      <c r="G132" s="202">
        <f t="shared" si="15"/>
        <v>0</v>
      </c>
      <c r="H132" s="64"/>
      <c r="L132" s="64"/>
      <c r="M132" s="64"/>
    </row>
    <row r="133" spans="1:14" outlineLevel="1" x14ac:dyDescent="0.35">
      <c r="A133" s="66" t="s">
        <v>240</v>
      </c>
      <c r="B133" s="95" t="s">
        <v>150</v>
      </c>
      <c r="C133" s="188"/>
      <c r="D133" s="188"/>
      <c r="E133" s="83"/>
      <c r="F133" s="202">
        <f t="shared" si="14"/>
        <v>0</v>
      </c>
      <c r="G133" s="202">
        <f t="shared" si="15"/>
        <v>0</v>
      </c>
      <c r="H133" s="64"/>
      <c r="L133" s="64"/>
      <c r="M133" s="64"/>
    </row>
    <row r="134" spans="1:14" outlineLevel="1" x14ac:dyDescent="0.35">
      <c r="A134" s="66" t="s">
        <v>241</v>
      </c>
      <c r="B134" s="95" t="s">
        <v>150</v>
      </c>
      <c r="C134" s="188"/>
      <c r="D134" s="188"/>
      <c r="E134" s="83"/>
      <c r="F134" s="202">
        <f t="shared" si="14"/>
        <v>0</v>
      </c>
      <c r="G134" s="202">
        <f t="shared" si="15"/>
        <v>0</v>
      </c>
      <c r="H134" s="64"/>
      <c r="L134" s="64"/>
      <c r="M134" s="64"/>
    </row>
    <row r="135" spans="1:14" outlineLevel="1" x14ac:dyDescent="0.35">
      <c r="A135" s="66" t="s">
        <v>242</v>
      </c>
      <c r="B135" s="95" t="s">
        <v>150</v>
      </c>
      <c r="C135" s="188"/>
      <c r="D135" s="188"/>
      <c r="E135" s="83"/>
      <c r="F135" s="202">
        <f t="shared" si="14"/>
        <v>0</v>
      </c>
      <c r="G135" s="202">
        <f t="shared" si="15"/>
        <v>0</v>
      </c>
      <c r="H135" s="64"/>
      <c r="L135" s="64"/>
      <c r="M135" s="64"/>
    </row>
    <row r="136" spans="1:14" outlineLevel="1" x14ac:dyDescent="0.35">
      <c r="A136" s="66" t="s">
        <v>243</v>
      </c>
      <c r="B136" s="95" t="s">
        <v>150</v>
      </c>
      <c r="C136" s="188"/>
      <c r="D136" s="188"/>
      <c r="E136" s="83"/>
      <c r="F136" s="202">
        <f t="shared" si="14"/>
        <v>0</v>
      </c>
      <c r="G136" s="202">
        <f t="shared" si="15"/>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88">
        <f>C100</f>
        <v>1337</v>
      </c>
      <c r="D138" s="188">
        <f>D100</f>
        <v>1337</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35">
      <c r="A139" s="66" t="s">
        <v>246</v>
      </c>
      <c r="B139" s="83" t="s">
        <v>1464</v>
      </c>
      <c r="C139" s="188"/>
      <c r="D139" s="188"/>
      <c r="E139" s="92"/>
      <c r="F139" s="202" t="str">
        <f t="shared" ref="F139:F146" si="16">IF($C$155=0,"",IF(C139="[for completion]","",IF(C139="","",C139/$C$155)))</f>
        <v/>
      </c>
      <c r="G139" s="202" t="str">
        <f t="shared" ref="G139:G146" si="17">IF($D$155=0,"",IF(D139="[for completion]","",IF(D139="","",D139/$D$155)))</f>
        <v/>
      </c>
      <c r="H139" s="64"/>
      <c r="I139" s="66"/>
      <c r="J139" s="66"/>
      <c r="K139" s="66"/>
      <c r="L139" s="64"/>
      <c r="M139" s="64"/>
      <c r="N139" s="64"/>
    </row>
    <row r="140" spans="1:14" s="102" customFormat="1" x14ac:dyDescent="0.35">
      <c r="A140" s="66" t="s">
        <v>247</v>
      </c>
      <c r="B140" s="83" t="s">
        <v>222</v>
      </c>
      <c r="C140" s="225"/>
      <c r="D140" s="225"/>
      <c r="E140" s="92"/>
      <c r="F140" s="202" t="str">
        <f t="shared" si="16"/>
        <v/>
      </c>
      <c r="G140" s="202" t="str">
        <f t="shared" si="17"/>
        <v/>
      </c>
      <c r="H140" s="64"/>
      <c r="I140" s="66"/>
      <c r="J140" s="66"/>
      <c r="K140" s="66"/>
      <c r="L140" s="64"/>
      <c r="M140" s="64"/>
      <c r="N140" s="64"/>
    </row>
    <row r="141" spans="1:14" s="102" customFormat="1" x14ac:dyDescent="0.35">
      <c r="A141" s="66" t="s">
        <v>248</v>
      </c>
      <c r="B141" s="83" t="s">
        <v>1465</v>
      </c>
      <c r="C141" s="225"/>
      <c r="D141" s="225"/>
      <c r="E141" s="92"/>
      <c r="F141" s="202" t="str">
        <f t="shared" si="16"/>
        <v/>
      </c>
      <c r="G141" s="202" t="str">
        <f t="shared" si="17"/>
        <v/>
      </c>
      <c r="H141" s="64"/>
      <c r="I141" s="66"/>
      <c r="J141" s="66"/>
      <c r="K141" s="66"/>
      <c r="L141" s="64"/>
      <c r="M141" s="64"/>
      <c r="N141" s="64"/>
    </row>
    <row r="142" spans="1:14" s="102" customFormat="1" x14ac:dyDescent="0.35">
      <c r="A142" s="66" t="s">
        <v>249</v>
      </c>
      <c r="B142" s="83" t="s">
        <v>1466</v>
      </c>
      <c r="C142" s="225"/>
      <c r="D142" s="225"/>
      <c r="E142" s="92"/>
      <c r="F142" s="202" t="str">
        <f t="shared" si="16"/>
        <v/>
      </c>
      <c r="G142" s="202" t="str">
        <f t="shared" si="17"/>
        <v/>
      </c>
      <c r="H142" s="64"/>
      <c r="I142" s="66"/>
      <c r="J142" s="66"/>
      <c r="K142" s="66"/>
      <c r="L142" s="64"/>
      <c r="M142" s="64"/>
      <c r="N142" s="64"/>
    </row>
    <row r="143" spans="1:14" s="102" customFormat="1" x14ac:dyDescent="0.35">
      <c r="A143" s="66" t="s">
        <v>250</v>
      </c>
      <c r="B143" s="83" t="s">
        <v>224</v>
      </c>
      <c r="C143" s="225"/>
      <c r="D143" s="225"/>
      <c r="E143" s="83"/>
      <c r="F143" s="202" t="str">
        <f t="shared" si="16"/>
        <v/>
      </c>
      <c r="G143" s="202" t="str">
        <f t="shared" si="17"/>
        <v/>
      </c>
      <c r="H143" s="64"/>
      <c r="I143" s="66"/>
      <c r="J143" s="66"/>
      <c r="K143" s="66"/>
      <c r="L143" s="64"/>
      <c r="M143" s="64"/>
      <c r="N143" s="64"/>
    </row>
    <row r="144" spans="1:14" x14ac:dyDescent="0.35">
      <c r="A144" s="66" t="s">
        <v>251</v>
      </c>
      <c r="B144" s="83" t="s">
        <v>226</v>
      </c>
      <c r="C144" s="225"/>
      <c r="D144" s="225"/>
      <c r="E144" s="83"/>
      <c r="F144" s="202" t="str">
        <f t="shared" si="16"/>
        <v/>
      </c>
      <c r="G144" s="202" t="str">
        <f t="shared" si="17"/>
        <v/>
      </c>
      <c r="H144" s="64"/>
      <c r="L144" s="64"/>
      <c r="M144" s="64"/>
    </row>
    <row r="145" spans="1:14" x14ac:dyDescent="0.35">
      <c r="A145" s="66" t="s">
        <v>252</v>
      </c>
      <c r="B145" s="83" t="s">
        <v>1467</v>
      </c>
      <c r="C145" s="225"/>
      <c r="D145" s="225"/>
      <c r="E145" s="83"/>
      <c r="F145" s="202" t="str">
        <f t="shared" si="16"/>
        <v/>
      </c>
      <c r="G145" s="202" t="str">
        <f t="shared" si="17"/>
        <v/>
      </c>
      <c r="H145" s="64"/>
      <c r="L145" s="64"/>
      <c r="M145" s="64"/>
      <c r="N145" s="96"/>
    </row>
    <row r="146" spans="1:14" x14ac:dyDescent="0.35">
      <c r="A146" s="66" t="s">
        <v>253</v>
      </c>
      <c r="B146" s="83" t="s">
        <v>228</v>
      </c>
      <c r="C146" s="225"/>
      <c r="D146" s="225"/>
      <c r="E146" s="83"/>
      <c r="F146" s="202" t="str">
        <f t="shared" si="16"/>
        <v/>
      </c>
      <c r="G146" s="202" t="str">
        <f t="shared" si="17"/>
        <v/>
      </c>
      <c r="H146" s="64"/>
      <c r="L146" s="64"/>
      <c r="M146" s="64"/>
      <c r="N146" s="96"/>
    </row>
    <row r="147" spans="1:14" x14ac:dyDescent="0.35">
      <c r="A147" s="66" t="s">
        <v>254</v>
      </c>
      <c r="B147" s="83" t="s">
        <v>1474</v>
      </c>
      <c r="C147" s="225"/>
      <c r="D147" s="225"/>
      <c r="E147" s="83"/>
      <c r="F147" s="202" t="str">
        <f t="shared" ref="F147" si="18">IF($C$155=0,"",IF(C147="[for completion]","",IF(C147="","",C147/$C$155)))</f>
        <v/>
      </c>
      <c r="G147" s="202" t="str">
        <f t="shared" ref="G147" si="19">IF($D$155=0,"",IF(D147="[for completion]","",IF(D147="","",D147/$D$155)))</f>
        <v/>
      </c>
      <c r="H147" s="64"/>
      <c r="L147" s="64"/>
      <c r="M147" s="64"/>
      <c r="N147" s="96"/>
    </row>
    <row r="148" spans="1:14" x14ac:dyDescent="0.35">
      <c r="A148" s="66" t="s">
        <v>255</v>
      </c>
      <c r="B148" s="83" t="s">
        <v>230</v>
      </c>
      <c r="C148" s="225"/>
      <c r="D148" s="225"/>
      <c r="E148" s="83"/>
      <c r="F148" s="202" t="str">
        <f t="shared" ref="F148:F154" si="20">IF($C$155=0,"",IF(C148="[for completion]","",IF(C148="","",C148/$C$155)))</f>
        <v/>
      </c>
      <c r="G148" s="202" t="str">
        <f t="shared" ref="G148:G154" si="21">IF($D$155=0,"",IF(D148="[for completion]","",IF(D148="","",D148/$D$155)))</f>
        <v/>
      </c>
      <c r="H148" s="64"/>
      <c r="L148" s="64"/>
      <c r="M148" s="64"/>
      <c r="N148" s="96"/>
    </row>
    <row r="149" spans="1:14" x14ac:dyDescent="0.35">
      <c r="A149" s="66" t="s">
        <v>256</v>
      </c>
      <c r="B149" s="83" t="s">
        <v>217</v>
      </c>
      <c r="C149" s="225"/>
      <c r="D149" s="225"/>
      <c r="E149" s="83"/>
      <c r="F149" s="202" t="str">
        <f t="shared" si="20"/>
        <v/>
      </c>
      <c r="G149" s="202" t="str">
        <f t="shared" si="21"/>
        <v/>
      </c>
      <c r="H149" s="64"/>
      <c r="L149" s="64"/>
      <c r="M149" s="64"/>
      <c r="N149" s="96"/>
    </row>
    <row r="150" spans="1:14" x14ac:dyDescent="0.35">
      <c r="A150" s="66" t="s">
        <v>257</v>
      </c>
      <c r="B150" s="178" t="s">
        <v>1469</v>
      </c>
      <c r="C150" s="225"/>
      <c r="D150" s="225"/>
      <c r="E150" s="83"/>
      <c r="F150" s="202" t="str">
        <f t="shared" si="20"/>
        <v/>
      </c>
      <c r="G150" s="202" t="str">
        <f t="shared" si="21"/>
        <v/>
      </c>
      <c r="H150" s="64"/>
      <c r="L150" s="64"/>
      <c r="M150" s="64"/>
      <c r="N150" s="96"/>
    </row>
    <row r="151" spans="1:14" x14ac:dyDescent="0.35">
      <c r="A151" s="66" t="s">
        <v>258</v>
      </c>
      <c r="B151" s="83" t="s">
        <v>232</v>
      </c>
      <c r="C151" s="225"/>
      <c r="D151" s="225"/>
      <c r="E151" s="83"/>
      <c r="F151" s="202" t="str">
        <f t="shared" si="20"/>
        <v/>
      </c>
      <c r="G151" s="202" t="str">
        <f t="shared" si="21"/>
        <v/>
      </c>
      <c r="H151" s="64"/>
      <c r="L151" s="64"/>
      <c r="M151" s="64"/>
      <c r="N151" s="96"/>
    </row>
    <row r="152" spans="1:14" x14ac:dyDescent="0.35">
      <c r="A152" s="66" t="s">
        <v>259</v>
      </c>
      <c r="B152" s="83" t="s">
        <v>234</v>
      </c>
      <c r="C152" s="225"/>
      <c r="D152" s="225"/>
      <c r="E152" s="83"/>
      <c r="F152" s="202" t="str">
        <f t="shared" si="20"/>
        <v/>
      </c>
      <c r="G152" s="202" t="str">
        <f t="shared" si="21"/>
        <v/>
      </c>
      <c r="H152" s="64"/>
      <c r="L152" s="64"/>
      <c r="M152" s="64"/>
      <c r="N152" s="96"/>
    </row>
    <row r="153" spans="1:14" x14ac:dyDescent="0.35">
      <c r="A153" s="66" t="s">
        <v>260</v>
      </c>
      <c r="B153" s="83" t="s">
        <v>1468</v>
      </c>
      <c r="C153" s="225"/>
      <c r="D153" s="225"/>
      <c r="E153" s="83"/>
      <c r="F153" s="202" t="str">
        <f t="shared" si="20"/>
        <v/>
      </c>
      <c r="G153" s="202" t="str">
        <f t="shared" si="21"/>
        <v/>
      </c>
      <c r="H153" s="64"/>
      <c r="L153" s="64"/>
      <c r="M153" s="64"/>
      <c r="N153" s="96"/>
    </row>
    <row r="154" spans="1:14" x14ac:dyDescent="0.35">
      <c r="A154" s="66" t="s">
        <v>1471</v>
      </c>
      <c r="B154" s="83" t="s">
        <v>146</v>
      </c>
      <c r="C154" s="225"/>
      <c r="D154" s="225"/>
      <c r="E154" s="83"/>
      <c r="F154" s="202" t="str">
        <f t="shared" si="20"/>
        <v/>
      </c>
      <c r="G154" s="202" t="str">
        <f t="shared" si="21"/>
        <v/>
      </c>
      <c r="H154" s="64"/>
      <c r="L154" s="64"/>
      <c r="M154" s="64"/>
      <c r="N154" s="96"/>
    </row>
    <row r="155" spans="1:14" x14ac:dyDescent="0.35">
      <c r="A155" s="66" t="s">
        <v>1475</v>
      </c>
      <c r="B155" s="100" t="s">
        <v>148</v>
      </c>
      <c r="C155" s="188">
        <f>SUM(C138:C154)</f>
        <v>1337</v>
      </c>
      <c r="D155" s="188">
        <f>SUM(D138:D154)</f>
        <v>1337</v>
      </c>
      <c r="E155" s="83"/>
      <c r="F155" s="182">
        <f>SUM(F138:F154)</f>
        <v>1</v>
      </c>
      <c r="G155" s="182">
        <f>SUM(G138:G154)</f>
        <v>1</v>
      </c>
      <c r="H155" s="64"/>
      <c r="L155" s="64"/>
      <c r="M155" s="64"/>
      <c r="N155" s="96"/>
    </row>
    <row r="156" spans="1:14" outlineLevel="1" x14ac:dyDescent="0.35">
      <c r="A156" s="66" t="s">
        <v>261</v>
      </c>
      <c r="B156" s="95" t="s">
        <v>150</v>
      </c>
      <c r="C156" s="188"/>
      <c r="D156" s="188"/>
      <c r="E156" s="83"/>
      <c r="F156" s="202" t="str">
        <f>IF($C$155=0,"",IF(C156="[for completion]","",IF(C156="","",C156/$C$155)))</f>
        <v/>
      </c>
      <c r="G156" s="202" t="str">
        <f>IF($D$155=0,"",IF(D156="[for completion]","",IF(D156="","",D156/$D$155)))</f>
        <v/>
      </c>
      <c r="H156" s="64"/>
      <c r="L156" s="64"/>
      <c r="M156" s="64"/>
      <c r="N156" s="96"/>
    </row>
    <row r="157" spans="1:14" outlineLevel="1" x14ac:dyDescent="0.35">
      <c r="A157" s="66" t="s">
        <v>262</v>
      </c>
      <c r="B157" s="95" t="s">
        <v>150</v>
      </c>
      <c r="C157" s="188"/>
      <c r="D157" s="188"/>
      <c r="E157" s="83"/>
      <c r="F157" s="202" t="str">
        <f t="shared" ref="F157:F162" si="22">IF($C$155=0,"",IF(C157="[for completion]","",IF(C157="","",C157/$C$155)))</f>
        <v/>
      </c>
      <c r="G157" s="202" t="str">
        <f t="shared" ref="G157:G162" si="23">IF($D$155=0,"",IF(D157="[for completion]","",IF(D157="","",D157/$D$155)))</f>
        <v/>
      </c>
      <c r="H157" s="64"/>
      <c r="L157" s="64"/>
      <c r="M157" s="64"/>
      <c r="N157" s="96"/>
    </row>
    <row r="158" spans="1:14" outlineLevel="1" x14ac:dyDescent="0.35">
      <c r="A158" s="66" t="s">
        <v>263</v>
      </c>
      <c r="B158" s="95" t="s">
        <v>150</v>
      </c>
      <c r="C158" s="188"/>
      <c r="D158" s="188"/>
      <c r="E158" s="83"/>
      <c r="F158" s="202" t="str">
        <f t="shared" si="22"/>
        <v/>
      </c>
      <c r="G158" s="202" t="str">
        <f t="shared" si="23"/>
        <v/>
      </c>
      <c r="H158" s="64"/>
      <c r="L158" s="64"/>
      <c r="M158" s="64"/>
      <c r="N158" s="96"/>
    </row>
    <row r="159" spans="1:14" outlineLevel="1" x14ac:dyDescent="0.35">
      <c r="A159" s="66" t="s">
        <v>264</v>
      </c>
      <c r="B159" s="95" t="s">
        <v>150</v>
      </c>
      <c r="C159" s="188"/>
      <c r="D159" s="188"/>
      <c r="E159" s="83"/>
      <c r="F159" s="202" t="str">
        <f t="shared" si="22"/>
        <v/>
      </c>
      <c r="G159" s="202" t="str">
        <f t="shared" si="23"/>
        <v/>
      </c>
      <c r="H159" s="64"/>
      <c r="L159" s="64"/>
      <c r="M159" s="64"/>
      <c r="N159" s="96"/>
    </row>
    <row r="160" spans="1:14" outlineLevel="1" x14ac:dyDescent="0.35">
      <c r="A160" s="66" t="s">
        <v>265</v>
      </c>
      <c r="B160" s="95" t="s">
        <v>150</v>
      </c>
      <c r="C160" s="188"/>
      <c r="D160" s="188"/>
      <c r="E160" s="83"/>
      <c r="F160" s="202" t="str">
        <f t="shared" si="22"/>
        <v/>
      </c>
      <c r="G160" s="202" t="str">
        <f t="shared" si="23"/>
        <v/>
      </c>
      <c r="H160" s="64"/>
      <c r="L160" s="64"/>
      <c r="M160" s="64"/>
      <c r="N160" s="96"/>
    </row>
    <row r="161" spans="1:14" outlineLevel="1" x14ac:dyDescent="0.35">
      <c r="A161" s="66" t="s">
        <v>266</v>
      </c>
      <c r="B161" s="95" t="s">
        <v>150</v>
      </c>
      <c r="C161" s="188"/>
      <c r="D161" s="188"/>
      <c r="E161" s="83"/>
      <c r="F161" s="202" t="str">
        <f t="shared" si="22"/>
        <v/>
      </c>
      <c r="G161" s="202" t="str">
        <f t="shared" si="23"/>
        <v/>
      </c>
      <c r="H161" s="64"/>
      <c r="L161" s="64"/>
      <c r="M161" s="64"/>
      <c r="N161" s="96"/>
    </row>
    <row r="162" spans="1:14" outlineLevel="1" x14ac:dyDescent="0.35">
      <c r="A162" s="66" t="s">
        <v>267</v>
      </c>
      <c r="B162" s="95" t="s">
        <v>150</v>
      </c>
      <c r="C162" s="188"/>
      <c r="D162" s="188"/>
      <c r="E162" s="83"/>
      <c r="F162" s="202" t="str">
        <f t="shared" si="22"/>
        <v/>
      </c>
      <c r="G162" s="202" t="str">
        <f t="shared" si="23"/>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225">
        <f>'[3]2- Taux et Change'!$C$33*'[3]2- Taux et Change'!$C$34</f>
        <v>1337</v>
      </c>
      <c r="D164" s="225">
        <f>C164</f>
        <v>1337</v>
      </c>
      <c r="E164" s="104"/>
      <c r="F164" s="202">
        <f>IF($C$167=0,"",IF(C164="[for completion]","",IF(C164="","",C164/$C$167)))</f>
        <v>1</v>
      </c>
      <c r="G164" s="202">
        <f>IF($D$167=0,"",IF(D164="[for completion]","",IF(D164="","",D164/$D$167)))</f>
        <v>1</v>
      </c>
      <c r="H164" s="64"/>
      <c r="L164" s="64"/>
      <c r="M164" s="64"/>
      <c r="N164" s="96"/>
    </row>
    <row r="165" spans="1:14" x14ac:dyDescent="0.35">
      <c r="A165" s="66" t="s">
        <v>272</v>
      </c>
      <c r="B165" s="64" t="s">
        <v>273</v>
      </c>
      <c r="C165" s="188"/>
      <c r="D165" s="188"/>
      <c r="E165" s="104"/>
      <c r="F165" s="202" t="str">
        <f t="shared" ref="F165:F166" si="24">IF($C$167=0,"",IF(C165="[for completion]","",IF(C165="","",C165/$C$167)))</f>
        <v/>
      </c>
      <c r="G165" s="202" t="str">
        <f t="shared" ref="G165:G166" si="25">IF($D$167=0,"",IF(D165="[for completion]","",IF(D165="","",D165/$D$167)))</f>
        <v/>
      </c>
      <c r="H165" s="64"/>
      <c r="L165" s="64"/>
      <c r="M165" s="64"/>
      <c r="N165" s="96"/>
    </row>
    <row r="166" spans="1:14" x14ac:dyDescent="0.35">
      <c r="A166" s="66" t="s">
        <v>274</v>
      </c>
      <c r="B166" s="64" t="s">
        <v>146</v>
      </c>
      <c r="C166" s="188"/>
      <c r="D166" s="188"/>
      <c r="E166" s="104"/>
      <c r="F166" s="202" t="str">
        <f t="shared" si="24"/>
        <v/>
      </c>
      <c r="G166" s="202" t="str">
        <f t="shared" si="25"/>
        <v/>
      </c>
      <c r="H166" s="64"/>
      <c r="L166" s="64"/>
      <c r="M166" s="64"/>
      <c r="N166" s="96"/>
    </row>
    <row r="167" spans="1:14" x14ac:dyDescent="0.35">
      <c r="A167" s="66" t="s">
        <v>275</v>
      </c>
      <c r="B167" s="105" t="s">
        <v>148</v>
      </c>
      <c r="C167" s="205">
        <f>SUM(C164:C166)</f>
        <v>1337</v>
      </c>
      <c r="D167" s="205">
        <f>SUM(D164:D166)</f>
        <v>1337</v>
      </c>
      <c r="E167" s="104"/>
      <c r="F167" s="204">
        <f>SUM(F164:F166)</f>
        <v>1</v>
      </c>
      <c r="G167" s="204">
        <f>SUM(G164:G166)</f>
        <v>1</v>
      </c>
      <c r="H167" s="64"/>
      <c r="L167" s="64"/>
      <c r="M167" s="64"/>
      <c r="N167" s="96"/>
    </row>
    <row r="168" spans="1:14" outlineLevel="1" x14ac:dyDescent="0.35">
      <c r="A168" s="66" t="s">
        <v>276</v>
      </c>
      <c r="B168" s="105"/>
      <c r="C168" s="205"/>
      <c r="D168" s="205"/>
      <c r="E168" s="104"/>
      <c r="F168" s="104"/>
      <c r="G168" s="62"/>
      <c r="H168" s="64"/>
      <c r="L168" s="64"/>
      <c r="M168" s="64"/>
      <c r="N168" s="96"/>
    </row>
    <row r="169" spans="1:14" outlineLevel="1" x14ac:dyDescent="0.35">
      <c r="A169" s="66" t="s">
        <v>277</v>
      </c>
      <c r="B169" s="105"/>
      <c r="C169" s="205"/>
      <c r="D169" s="205"/>
      <c r="E169" s="104"/>
      <c r="F169" s="104"/>
      <c r="G169" s="62"/>
      <c r="H169" s="64"/>
      <c r="L169" s="64"/>
      <c r="M169" s="64"/>
      <c r="N169" s="96"/>
    </row>
    <row r="170" spans="1:14" outlineLevel="1" x14ac:dyDescent="0.35">
      <c r="A170" s="66" t="s">
        <v>278</v>
      </c>
      <c r="B170" s="105"/>
      <c r="C170" s="205"/>
      <c r="D170" s="205"/>
      <c r="E170" s="104"/>
      <c r="F170" s="104"/>
      <c r="G170" s="62"/>
      <c r="H170" s="64"/>
      <c r="L170" s="64"/>
      <c r="M170" s="64"/>
      <c r="N170" s="96"/>
    </row>
    <row r="171" spans="1:14" outlineLevel="1" x14ac:dyDescent="0.35">
      <c r="A171" s="66" t="s">
        <v>279</v>
      </c>
      <c r="B171" s="105"/>
      <c r="C171" s="205"/>
      <c r="D171" s="205"/>
      <c r="E171" s="104"/>
      <c r="F171" s="104"/>
      <c r="G171" s="62"/>
      <c r="H171" s="64"/>
      <c r="L171" s="64"/>
      <c r="M171" s="64"/>
      <c r="N171" s="96"/>
    </row>
    <row r="172" spans="1:14" outlineLevel="1" x14ac:dyDescent="0.35">
      <c r="A172" s="66" t="s">
        <v>280</v>
      </c>
      <c r="B172" s="105"/>
      <c r="C172" s="205"/>
      <c r="D172" s="205"/>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88">
        <v>0</v>
      </c>
      <c r="D174" s="80"/>
      <c r="E174" s="72"/>
      <c r="F174" s="202" t="str">
        <f>IF($C$179=0,"",IF(C174="[for completion]","",C174/$C$179))</f>
        <v/>
      </c>
      <c r="G174" s="92"/>
      <c r="H174" s="64"/>
      <c r="L174" s="64"/>
      <c r="M174" s="64"/>
      <c r="N174" s="96"/>
    </row>
    <row r="175" spans="1:14" ht="30.75" customHeight="1" x14ac:dyDescent="0.35">
      <c r="A175" s="66" t="s">
        <v>9</v>
      </c>
      <c r="B175" s="83" t="s">
        <v>1417</v>
      </c>
      <c r="C175" s="225">
        <v>0</v>
      </c>
      <c r="E175" s="94"/>
      <c r="F175" s="202" t="str">
        <f>IF($C$179=0,"",IF(C175="[for completion]","",C175/$C$179))</f>
        <v/>
      </c>
      <c r="G175" s="92"/>
      <c r="H175" s="64"/>
      <c r="L175" s="64"/>
      <c r="M175" s="64"/>
      <c r="N175" s="96"/>
    </row>
    <row r="176" spans="1:14" x14ac:dyDescent="0.35">
      <c r="A176" s="66" t="s">
        <v>285</v>
      </c>
      <c r="B176" s="83" t="s">
        <v>286</v>
      </c>
      <c r="C176" s="225">
        <v>0</v>
      </c>
      <c r="E176" s="94"/>
      <c r="F176" s="202"/>
      <c r="G176" s="92"/>
      <c r="H176" s="64"/>
      <c r="L176" s="64"/>
      <c r="M176" s="64"/>
      <c r="N176" s="96"/>
    </row>
    <row r="177" spans="1:14" x14ac:dyDescent="0.35">
      <c r="A177" s="66" t="s">
        <v>287</v>
      </c>
      <c r="B177" s="83" t="s">
        <v>288</v>
      </c>
      <c r="C177" s="225">
        <v>0</v>
      </c>
      <c r="E177" s="94"/>
      <c r="F177" s="202" t="str">
        <f t="shared" ref="F177:F187" si="26">IF($C$179=0,"",IF(C177="[for completion]","",C177/$C$179))</f>
        <v/>
      </c>
      <c r="G177" s="92"/>
      <c r="H177" s="64"/>
      <c r="L177" s="64"/>
      <c r="M177" s="64"/>
      <c r="N177" s="96"/>
    </row>
    <row r="178" spans="1:14" x14ac:dyDescent="0.35">
      <c r="A178" s="66" t="s">
        <v>289</v>
      </c>
      <c r="B178" s="83" t="s">
        <v>146</v>
      </c>
      <c r="C178" s="225">
        <v>0</v>
      </c>
      <c r="E178" s="94"/>
      <c r="F178" s="202" t="str">
        <f t="shared" si="26"/>
        <v/>
      </c>
      <c r="G178" s="92"/>
      <c r="H178" s="64"/>
      <c r="L178" s="64"/>
      <c r="M178" s="64"/>
      <c r="N178" s="96"/>
    </row>
    <row r="179" spans="1:14" x14ac:dyDescent="0.35">
      <c r="A179" s="66" t="s">
        <v>10</v>
      </c>
      <c r="B179" s="100" t="s">
        <v>148</v>
      </c>
      <c r="C179" s="190">
        <f>SUM(C174:C178)</f>
        <v>0</v>
      </c>
      <c r="E179" s="94"/>
      <c r="F179" s="203">
        <f>SUM(F174:F178)</f>
        <v>0</v>
      </c>
      <c r="G179" s="92"/>
      <c r="H179" s="64"/>
      <c r="L179" s="64"/>
      <c r="M179" s="64"/>
      <c r="N179" s="96"/>
    </row>
    <row r="180" spans="1:14" outlineLevel="1" x14ac:dyDescent="0.35">
      <c r="A180" s="66" t="s">
        <v>290</v>
      </c>
      <c r="B180" s="106" t="s">
        <v>291</v>
      </c>
      <c r="C180" s="188"/>
      <c r="E180" s="94"/>
      <c r="F180" s="202" t="str">
        <f t="shared" si="26"/>
        <v/>
      </c>
      <c r="G180" s="92"/>
      <c r="H180" s="64"/>
      <c r="L180" s="64"/>
      <c r="M180" s="64"/>
      <c r="N180" s="96"/>
    </row>
    <row r="181" spans="1:14" s="106" customFormat="1" ht="29" outlineLevel="1" x14ac:dyDescent="0.35">
      <c r="A181" s="66" t="s">
        <v>292</v>
      </c>
      <c r="B181" s="106" t="s">
        <v>293</v>
      </c>
      <c r="C181" s="206"/>
      <c r="F181" s="202" t="str">
        <f t="shared" si="26"/>
        <v/>
      </c>
    </row>
    <row r="182" spans="1:14" ht="29" outlineLevel="1" x14ac:dyDescent="0.35">
      <c r="A182" s="66" t="s">
        <v>294</v>
      </c>
      <c r="B182" s="106" t="s">
        <v>295</v>
      </c>
      <c r="C182" s="188"/>
      <c r="E182" s="94"/>
      <c r="F182" s="202" t="str">
        <f t="shared" si="26"/>
        <v/>
      </c>
      <c r="G182" s="92"/>
      <c r="H182" s="64"/>
      <c r="L182" s="64"/>
      <c r="M182" s="64"/>
      <c r="N182" s="96"/>
    </row>
    <row r="183" spans="1:14" outlineLevel="1" x14ac:dyDescent="0.35">
      <c r="A183" s="66" t="s">
        <v>296</v>
      </c>
      <c r="B183" s="106" t="s">
        <v>297</v>
      </c>
      <c r="C183" s="188"/>
      <c r="E183" s="94"/>
      <c r="F183" s="202" t="str">
        <f t="shared" si="26"/>
        <v/>
      </c>
      <c r="G183" s="92"/>
      <c r="H183" s="64"/>
      <c r="L183" s="64"/>
      <c r="M183" s="64"/>
      <c r="N183" s="96"/>
    </row>
    <row r="184" spans="1:14" s="106" customFormat="1" outlineLevel="1" x14ac:dyDescent="0.35">
      <c r="A184" s="66" t="s">
        <v>298</v>
      </c>
      <c r="B184" s="106" t="s">
        <v>299</v>
      </c>
      <c r="C184" s="206"/>
      <c r="F184" s="202" t="str">
        <f t="shared" si="26"/>
        <v/>
      </c>
    </row>
    <row r="185" spans="1:14" outlineLevel="1" x14ac:dyDescent="0.35">
      <c r="A185" s="66" t="s">
        <v>300</v>
      </c>
      <c r="B185" s="106" t="s">
        <v>301</v>
      </c>
      <c r="C185" s="188"/>
      <c r="E185" s="94"/>
      <c r="F185" s="202" t="str">
        <f t="shared" si="26"/>
        <v/>
      </c>
      <c r="G185" s="92"/>
      <c r="H185" s="64"/>
      <c r="L185" s="64"/>
      <c r="M185" s="64"/>
      <c r="N185" s="96"/>
    </row>
    <row r="186" spans="1:14" outlineLevel="1" x14ac:dyDescent="0.35">
      <c r="A186" s="66" t="s">
        <v>302</v>
      </c>
      <c r="B186" s="106" t="s">
        <v>303</v>
      </c>
      <c r="C186" s="188"/>
      <c r="E186" s="94"/>
      <c r="F186" s="202" t="str">
        <f t="shared" si="26"/>
        <v/>
      </c>
      <c r="G186" s="92"/>
      <c r="H186" s="64"/>
      <c r="L186" s="64"/>
      <c r="M186" s="64"/>
      <c r="N186" s="96"/>
    </row>
    <row r="187" spans="1:14" outlineLevel="1" x14ac:dyDescent="0.35">
      <c r="A187" s="66" t="s">
        <v>304</v>
      </c>
      <c r="B187" s="106" t="s">
        <v>305</v>
      </c>
      <c r="C187" s="188"/>
      <c r="E187" s="94"/>
      <c r="F187" s="202" t="str">
        <f t="shared" si="26"/>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88">
        <v>0</v>
      </c>
      <c r="E193" s="91"/>
      <c r="F193" s="202" t="str">
        <f t="shared" ref="F193:F206" si="27">IF($C$208=0,"",IF(C193="[for completion]","",C193/$C$208))</f>
        <v/>
      </c>
      <c r="G193" s="92"/>
      <c r="H193" s="64"/>
      <c r="L193" s="64"/>
      <c r="M193" s="64"/>
      <c r="N193" s="96"/>
    </row>
    <row r="194" spans="1:14" x14ac:dyDescent="0.35">
      <c r="A194" s="66" t="s">
        <v>313</v>
      </c>
      <c r="B194" s="83" t="s">
        <v>314</v>
      </c>
      <c r="C194" s="225">
        <v>0</v>
      </c>
      <c r="E194" s="94"/>
      <c r="F194" s="202" t="str">
        <f t="shared" si="27"/>
        <v/>
      </c>
      <c r="G194" s="94"/>
      <c r="H194" s="64"/>
      <c r="L194" s="64"/>
      <c r="M194" s="64"/>
      <c r="N194" s="96"/>
    </row>
    <row r="195" spans="1:14" x14ac:dyDescent="0.35">
      <c r="A195" s="66" t="s">
        <v>315</v>
      </c>
      <c r="B195" s="83" t="s">
        <v>316</v>
      </c>
      <c r="C195" s="225">
        <v>0</v>
      </c>
      <c r="E195" s="94"/>
      <c r="F195" s="202" t="str">
        <f t="shared" si="27"/>
        <v/>
      </c>
      <c r="G195" s="94"/>
      <c r="H195" s="64"/>
      <c r="L195" s="64"/>
      <c r="M195" s="64"/>
      <c r="N195" s="96"/>
    </row>
    <row r="196" spans="1:14" x14ac:dyDescent="0.35">
      <c r="A196" s="66" t="s">
        <v>317</v>
      </c>
      <c r="B196" s="83" t="s">
        <v>318</v>
      </c>
      <c r="C196" s="225">
        <v>0</v>
      </c>
      <c r="E196" s="94"/>
      <c r="F196" s="202" t="str">
        <f t="shared" si="27"/>
        <v/>
      </c>
      <c r="G196" s="94"/>
      <c r="H196" s="64"/>
      <c r="L196" s="64"/>
      <c r="M196" s="64"/>
      <c r="N196" s="96"/>
    </row>
    <row r="197" spans="1:14" x14ac:dyDescent="0.35">
      <c r="A197" s="66" t="s">
        <v>319</v>
      </c>
      <c r="B197" s="83" t="s">
        <v>320</v>
      </c>
      <c r="C197" s="225">
        <v>0</v>
      </c>
      <c r="E197" s="94"/>
      <c r="F197" s="202" t="str">
        <f t="shared" si="27"/>
        <v/>
      </c>
      <c r="G197" s="94"/>
      <c r="H197" s="64"/>
      <c r="L197" s="64"/>
      <c r="M197" s="64"/>
      <c r="N197" s="96"/>
    </row>
    <row r="198" spans="1:14" x14ac:dyDescent="0.35">
      <c r="A198" s="66" t="s">
        <v>321</v>
      </c>
      <c r="B198" s="83" t="s">
        <v>322</v>
      </c>
      <c r="C198" s="225">
        <v>0</v>
      </c>
      <c r="E198" s="94"/>
      <c r="F198" s="202" t="str">
        <f t="shared" si="27"/>
        <v/>
      </c>
      <c r="G198" s="94"/>
      <c r="H198" s="64"/>
      <c r="L198" s="64"/>
      <c r="M198" s="64"/>
      <c r="N198" s="96"/>
    </row>
    <row r="199" spans="1:14" x14ac:dyDescent="0.35">
      <c r="A199" s="66" t="s">
        <v>323</v>
      </c>
      <c r="B199" s="83" t="s">
        <v>324</v>
      </c>
      <c r="C199" s="225">
        <v>0</v>
      </c>
      <c r="E199" s="94"/>
      <c r="F199" s="202" t="str">
        <f t="shared" si="27"/>
        <v/>
      </c>
      <c r="G199" s="94"/>
      <c r="H199" s="64"/>
      <c r="L199" s="64"/>
      <c r="M199" s="64"/>
      <c r="N199" s="96"/>
    </row>
    <row r="200" spans="1:14" x14ac:dyDescent="0.35">
      <c r="A200" s="66" t="s">
        <v>325</v>
      </c>
      <c r="B200" s="83" t="s">
        <v>12</v>
      </c>
      <c r="C200" s="225">
        <v>0</v>
      </c>
      <c r="E200" s="94"/>
      <c r="F200" s="202" t="str">
        <f t="shared" si="27"/>
        <v/>
      </c>
      <c r="G200" s="94"/>
      <c r="H200" s="64"/>
      <c r="L200" s="64"/>
      <c r="M200" s="64"/>
      <c r="N200" s="96"/>
    </row>
    <row r="201" spans="1:14" x14ac:dyDescent="0.35">
      <c r="A201" s="66" t="s">
        <v>326</v>
      </c>
      <c r="B201" s="83" t="s">
        <v>327</v>
      </c>
      <c r="C201" s="225">
        <v>0</v>
      </c>
      <c r="E201" s="94"/>
      <c r="F201" s="202" t="str">
        <f t="shared" si="27"/>
        <v/>
      </c>
      <c r="G201" s="94"/>
      <c r="H201" s="64"/>
      <c r="L201" s="64"/>
      <c r="M201" s="64"/>
      <c r="N201" s="96"/>
    </row>
    <row r="202" spans="1:14" x14ac:dyDescent="0.35">
      <c r="A202" s="66" t="s">
        <v>328</v>
      </c>
      <c r="B202" s="83" t="s">
        <v>329</v>
      </c>
      <c r="C202" s="225">
        <v>0</v>
      </c>
      <c r="E202" s="94"/>
      <c r="F202" s="202" t="str">
        <f t="shared" si="27"/>
        <v/>
      </c>
      <c r="G202" s="94"/>
      <c r="H202" s="64"/>
      <c r="L202" s="64"/>
      <c r="M202" s="64"/>
      <c r="N202" s="96"/>
    </row>
    <row r="203" spans="1:14" x14ac:dyDescent="0.35">
      <c r="A203" s="66" t="s">
        <v>330</v>
      </c>
      <c r="B203" s="83" t="s">
        <v>331</v>
      </c>
      <c r="C203" s="225">
        <v>0</v>
      </c>
      <c r="E203" s="94"/>
      <c r="F203" s="202" t="str">
        <f t="shared" si="27"/>
        <v/>
      </c>
      <c r="G203" s="94"/>
      <c r="H203" s="64"/>
      <c r="L203" s="64"/>
      <c r="M203" s="64"/>
      <c r="N203" s="96"/>
    </row>
    <row r="204" spans="1:14" x14ac:dyDescent="0.35">
      <c r="A204" s="66" t="s">
        <v>332</v>
      </c>
      <c r="B204" s="83" t="s">
        <v>333</v>
      </c>
      <c r="C204" s="225">
        <v>0</v>
      </c>
      <c r="E204" s="94"/>
      <c r="F204" s="202" t="str">
        <f t="shared" si="27"/>
        <v/>
      </c>
      <c r="G204" s="94"/>
      <c r="H204" s="64"/>
      <c r="L204" s="64"/>
      <c r="M204" s="64"/>
      <c r="N204" s="96"/>
    </row>
    <row r="205" spans="1:14" x14ac:dyDescent="0.35">
      <c r="A205" s="66" t="s">
        <v>334</v>
      </c>
      <c r="B205" s="83" t="s">
        <v>335</v>
      </c>
      <c r="C205" s="225">
        <v>0</v>
      </c>
      <c r="E205" s="94"/>
      <c r="F205" s="202" t="str">
        <f t="shared" si="27"/>
        <v/>
      </c>
      <c r="G205" s="94"/>
      <c r="H205" s="64"/>
      <c r="L205" s="64"/>
      <c r="M205" s="64"/>
      <c r="N205" s="96"/>
    </row>
    <row r="206" spans="1:14" x14ac:dyDescent="0.35">
      <c r="A206" s="66" t="s">
        <v>336</v>
      </c>
      <c r="B206" s="83" t="s">
        <v>146</v>
      </c>
      <c r="C206" s="225">
        <v>0</v>
      </c>
      <c r="E206" s="94"/>
      <c r="F206" s="202" t="str">
        <f t="shared" si="27"/>
        <v/>
      </c>
      <c r="G206" s="94"/>
      <c r="H206" s="64"/>
      <c r="L206" s="64"/>
      <c r="M206" s="64"/>
      <c r="N206" s="96"/>
    </row>
    <row r="207" spans="1:14" x14ac:dyDescent="0.35">
      <c r="A207" s="66" t="s">
        <v>337</v>
      </c>
      <c r="B207" s="93" t="s">
        <v>338</v>
      </c>
      <c r="C207" s="225">
        <v>0</v>
      </c>
      <c r="E207" s="94"/>
      <c r="F207" s="202"/>
      <c r="G207" s="94"/>
      <c r="H207" s="64"/>
      <c r="L207" s="64"/>
      <c r="M207" s="64"/>
      <c r="N207" s="96"/>
    </row>
    <row r="208" spans="1:14" x14ac:dyDescent="0.35">
      <c r="A208" s="66" t="s">
        <v>339</v>
      </c>
      <c r="B208" s="100" t="s">
        <v>148</v>
      </c>
      <c r="C208" s="190">
        <f>SUM(C193:C206)</f>
        <v>0</v>
      </c>
      <c r="D208" s="83"/>
      <c r="E208" s="94"/>
      <c r="F208" s="203">
        <f>SUM(F193:F206)</f>
        <v>0</v>
      </c>
      <c r="G208" s="94"/>
      <c r="H208" s="64"/>
      <c r="L208" s="64"/>
      <c r="M208" s="64"/>
      <c r="N208" s="96"/>
    </row>
    <row r="209" spans="1:14" outlineLevel="1" x14ac:dyDescent="0.35">
      <c r="A209" s="66" t="s">
        <v>340</v>
      </c>
      <c r="B209" s="95" t="s">
        <v>150</v>
      </c>
      <c r="C209" s="188"/>
      <c r="E209" s="94"/>
      <c r="F209" s="202" t="str">
        <f>IF($C$208=0,"",IF(C209="[for completion]","",C209/$C$208))</f>
        <v/>
      </c>
      <c r="G209" s="94"/>
      <c r="H209" s="64"/>
      <c r="L209" s="64"/>
      <c r="M209" s="64"/>
      <c r="N209" s="96"/>
    </row>
    <row r="210" spans="1:14" outlineLevel="1" x14ac:dyDescent="0.35">
      <c r="A210" s="66" t="s">
        <v>341</v>
      </c>
      <c r="B210" s="95" t="s">
        <v>150</v>
      </c>
      <c r="C210" s="188"/>
      <c r="E210" s="94"/>
      <c r="F210" s="202" t="str">
        <f t="shared" ref="F210:F215" si="28">IF($C$208=0,"",IF(C210="[for completion]","",C210/$C$208))</f>
        <v/>
      </c>
      <c r="G210" s="94"/>
      <c r="H210" s="64"/>
      <c r="L210" s="64"/>
      <c r="M210" s="64"/>
      <c r="N210" s="96"/>
    </row>
    <row r="211" spans="1:14" outlineLevel="1" x14ac:dyDescent="0.35">
      <c r="A211" s="66" t="s">
        <v>342</v>
      </c>
      <c r="B211" s="95" t="s">
        <v>150</v>
      </c>
      <c r="C211" s="188"/>
      <c r="E211" s="94"/>
      <c r="F211" s="202" t="str">
        <f t="shared" si="28"/>
        <v/>
      </c>
      <c r="G211" s="94"/>
      <c r="H211" s="64"/>
      <c r="L211" s="64"/>
      <c r="M211" s="64"/>
      <c r="N211" s="96"/>
    </row>
    <row r="212" spans="1:14" outlineLevel="1" x14ac:dyDescent="0.35">
      <c r="A212" s="66" t="s">
        <v>343</v>
      </c>
      <c r="B212" s="95" t="s">
        <v>150</v>
      </c>
      <c r="C212" s="188"/>
      <c r="E212" s="94"/>
      <c r="F212" s="202" t="str">
        <f t="shared" si="28"/>
        <v/>
      </c>
      <c r="G212" s="94"/>
      <c r="H212" s="64"/>
      <c r="L212" s="64"/>
      <c r="M212" s="64"/>
      <c r="N212" s="96"/>
    </row>
    <row r="213" spans="1:14" outlineLevel="1" x14ac:dyDescent="0.35">
      <c r="A213" s="66" t="s">
        <v>344</v>
      </c>
      <c r="B213" s="95" t="s">
        <v>150</v>
      </c>
      <c r="C213" s="188"/>
      <c r="E213" s="94"/>
      <c r="F213" s="202" t="str">
        <f t="shared" si="28"/>
        <v/>
      </c>
      <c r="G213" s="94"/>
      <c r="H213" s="64"/>
      <c r="L213" s="64"/>
      <c r="M213" s="64"/>
      <c r="N213" s="96"/>
    </row>
    <row r="214" spans="1:14" outlineLevel="1" x14ac:dyDescent="0.35">
      <c r="A214" s="66" t="s">
        <v>345</v>
      </c>
      <c r="B214" s="95" t="s">
        <v>150</v>
      </c>
      <c r="C214" s="188"/>
      <c r="E214" s="94"/>
      <c r="F214" s="202" t="str">
        <f t="shared" si="28"/>
        <v/>
      </c>
      <c r="G214" s="94"/>
      <c r="H214" s="64"/>
      <c r="L214" s="64"/>
      <c r="M214" s="64"/>
      <c r="N214" s="96"/>
    </row>
    <row r="215" spans="1:14" outlineLevel="1" x14ac:dyDescent="0.35">
      <c r="A215" s="66" t="s">
        <v>346</v>
      </c>
      <c r="B215" s="95" t="s">
        <v>150</v>
      </c>
      <c r="C215" s="188"/>
      <c r="E215" s="94"/>
      <c r="F215" s="202" t="str">
        <f t="shared" si="28"/>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225">
        <v>0</v>
      </c>
      <c r="E217" s="104"/>
      <c r="F217" s="202">
        <f>IF($C$38=0,"",IF(C217="[for completion]","",IF(C217="","",C217/$C$38)))</f>
        <v>0</v>
      </c>
      <c r="G217" s="202">
        <f>IF($C$39=0,"",IF(C217="[for completion]","",IF(C217="","",C217/$C$39)))</f>
        <v>0</v>
      </c>
      <c r="H217" s="64"/>
      <c r="L217" s="64"/>
      <c r="M217" s="64"/>
      <c r="N217" s="96"/>
    </row>
    <row r="218" spans="1:14" x14ac:dyDescent="0.35">
      <c r="A218" s="66" t="s">
        <v>350</v>
      </c>
      <c r="B218" s="62" t="s">
        <v>351</v>
      </c>
      <c r="C218" s="225">
        <v>0</v>
      </c>
      <c r="E218" s="104"/>
      <c r="F218" s="202">
        <f t="shared" ref="F218:F219" si="29">IF($C$38=0,"",IF(C218="[for completion]","",IF(C218="","",C218/$C$38)))</f>
        <v>0</v>
      </c>
      <c r="G218" s="202">
        <f t="shared" ref="G218:G219" si="30">IF($C$39=0,"",IF(C218="[for completion]","",IF(C218="","",C218/$C$39)))</f>
        <v>0</v>
      </c>
      <c r="H218" s="64"/>
      <c r="L218" s="64"/>
      <c r="M218" s="64"/>
      <c r="N218" s="96"/>
    </row>
    <row r="219" spans="1:14" x14ac:dyDescent="0.35">
      <c r="A219" s="66" t="s">
        <v>352</v>
      </c>
      <c r="B219" s="62" t="s">
        <v>146</v>
      </c>
      <c r="C219" s="225">
        <v>0</v>
      </c>
      <c r="E219" s="104"/>
      <c r="F219" s="202">
        <f t="shared" si="29"/>
        <v>0</v>
      </c>
      <c r="G219" s="202">
        <f t="shared" si="30"/>
        <v>0</v>
      </c>
      <c r="H219" s="64"/>
      <c r="L219" s="64"/>
      <c r="M219" s="64"/>
      <c r="N219" s="96"/>
    </row>
    <row r="220" spans="1:14" x14ac:dyDescent="0.35">
      <c r="A220" s="66" t="s">
        <v>353</v>
      </c>
      <c r="B220" s="100" t="s">
        <v>148</v>
      </c>
      <c r="C220" s="188">
        <f>SUM(C217:C219)</f>
        <v>0</v>
      </c>
      <c r="E220" s="104"/>
      <c r="F220" s="182">
        <f>SUM(F217:F219)</f>
        <v>0</v>
      </c>
      <c r="G220" s="182">
        <f>SUM(G217:G219)</f>
        <v>0</v>
      </c>
      <c r="H220" s="64"/>
      <c r="L220" s="64"/>
      <c r="M220" s="64"/>
      <c r="N220" s="96"/>
    </row>
    <row r="221" spans="1:14" outlineLevel="1" x14ac:dyDescent="0.35">
      <c r="A221" s="66" t="s">
        <v>354</v>
      </c>
      <c r="B221" s="95" t="s">
        <v>150</v>
      </c>
      <c r="C221" s="188"/>
      <c r="E221" s="104"/>
      <c r="F221" s="202" t="str">
        <f t="shared" ref="F221:F227" si="31">IF($C$38=0,"",IF(C221="[for completion]","",IF(C221="","",C221/$C$38)))</f>
        <v/>
      </c>
      <c r="G221" s="202" t="str">
        <f t="shared" ref="G221:G227" si="32">IF($C$39=0,"",IF(C221="[for completion]","",IF(C221="","",C221/$C$39)))</f>
        <v/>
      </c>
      <c r="H221" s="64"/>
      <c r="L221" s="64"/>
      <c r="M221" s="64"/>
      <c r="N221" s="96"/>
    </row>
    <row r="222" spans="1:14" outlineLevel="1" x14ac:dyDescent="0.35">
      <c r="A222" s="66" t="s">
        <v>355</v>
      </c>
      <c r="B222" s="95" t="s">
        <v>150</v>
      </c>
      <c r="C222" s="188"/>
      <c r="E222" s="104"/>
      <c r="F222" s="202" t="str">
        <f t="shared" si="31"/>
        <v/>
      </c>
      <c r="G222" s="202" t="str">
        <f t="shared" si="32"/>
        <v/>
      </c>
      <c r="H222" s="64"/>
      <c r="L222" s="64"/>
      <c r="M222" s="64"/>
      <c r="N222" s="96"/>
    </row>
    <row r="223" spans="1:14" outlineLevel="1" x14ac:dyDescent="0.35">
      <c r="A223" s="66" t="s">
        <v>356</v>
      </c>
      <c r="B223" s="95" t="s">
        <v>150</v>
      </c>
      <c r="C223" s="188"/>
      <c r="E223" s="104"/>
      <c r="F223" s="202" t="str">
        <f t="shared" si="31"/>
        <v/>
      </c>
      <c r="G223" s="202" t="str">
        <f t="shared" si="32"/>
        <v/>
      </c>
      <c r="H223" s="64"/>
      <c r="L223" s="64"/>
      <c r="M223" s="64"/>
      <c r="N223" s="96"/>
    </row>
    <row r="224" spans="1:14" outlineLevel="1" x14ac:dyDescent="0.35">
      <c r="A224" s="66" t="s">
        <v>357</v>
      </c>
      <c r="B224" s="95" t="s">
        <v>150</v>
      </c>
      <c r="C224" s="188"/>
      <c r="E224" s="104"/>
      <c r="F224" s="202" t="str">
        <f t="shared" si="31"/>
        <v/>
      </c>
      <c r="G224" s="202" t="str">
        <f t="shared" si="32"/>
        <v/>
      </c>
      <c r="H224" s="64"/>
      <c r="L224" s="64"/>
      <c r="M224" s="64"/>
      <c r="N224" s="96"/>
    </row>
    <row r="225" spans="1:14" outlineLevel="1" x14ac:dyDescent="0.35">
      <c r="A225" s="66" t="s">
        <v>358</v>
      </c>
      <c r="B225" s="95" t="s">
        <v>150</v>
      </c>
      <c r="C225" s="188"/>
      <c r="E225" s="104"/>
      <c r="F225" s="202" t="str">
        <f t="shared" si="31"/>
        <v/>
      </c>
      <c r="G225" s="202" t="str">
        <f t="shared" si="32"/>
        <v/>
      </c>
      <c r="H225" s="64"/>
      <c r="L225" s="64"/>
      <c r="M225" s="64"/>
    </row>
    <row r="226" spans="1:14" outlineLevel="1" x14ac:dyDescent="0.35">
      <c r="A226" s="66" t="s">
        <v>359</v>
      </c>
      <c r="B226" s="95" t="s">
        <v>150</v>
      </c>
      <c r="C226" s="188"/>
      <c r="E226" s="83"/>
      <c r="F226" s="202" t="str">
        <f t="shared" si="31"/>
        <v/>
      </c>
      <c r="G226" s="202" t="str">
        <f t="shared" si="32"/>
        <v/>
      </c>
      <c r="H226" s="64"/>
      <c r="L226" s="64"/>
      <c r="M226" s="64"/>
    </row>
    <row r="227" spans="1:14" outlineLevel="1" x14ac:dyDescent="0.35">
      <c r="A227" s="66" t="s">
        <v>360</v>
      </c>
      <c r="B227" s="95" t="s">
        <v>150</v>
      </c>
      <c r="C227" s="188"/>
      <c r="E227" s="104"/>
      <c r="F227" s="202" t="str">
        <f t="shared" si="31"/>
        <v/>
      </c>
      <c r="G227" s="202" t="str">
        <f t="shared" si="32"/>
        <v/>
      </c>
      <c r="H227" s="64"/>
      <c r="L227" s="64"/>
      <c r="M227" s="64"/>
    </row>
    <row r="228" spans="1:14" ht="15" customHeight="1" x14ac:dyDescent="0.35">
      <c r="A228" s="85"/>
      <c r="B228" s="86" t="s">
        <v>361</v>
      </c>
      <c r="C228" s="85"/>
      <c r="D228" s="85"/>
      <c r="E228" s="87"/>
      <c r="F228" s="88"/>
      <c r="G228" s="88"/>
      <c r="H228" s="64"/>
      <c r="L228" s="64"/>
      <c r="M228" s="64"/>
    </row>
    <row r="229" spans="1:14" ht="29" x14ac:dyDescent="0.35">
      <c r="A229" s="66" t="s">
        <v>362</v>
      </c>
      <c r="B229" s="83" t="s">
        <v>363</v>
      </c>
      <c r="C229" s="66" t="s">
        <v>105</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225">
        <v>0</v>
      </c>
      <c r="E231" s="83"/>
      <c r="H231" s="64"/>
      <c r="L231" s="64"/>
      <c r="M231" s="64"/>
    </row>
    <row r="232" spans="1:14" x14ac:dyDescent="0.35">
      <c r="A232" s="66" t="s">
        <v>365</v>
      </c>
      <c r="B232" s="107" t="s">
        <v>366</v>
      </c>
      <c r="C232" s="225">
        <v>0</v>
      </c>
      <c r="E232" s="83"/>
      <c r="H232" s="64"/>
      <c r="L232" s="64"/>
      <c r="M232" s="64"/>
    </row>
    <row r="233" spans="1:14" x14ac:dyDescent="0.35">
      <c r="A233" s="66" t="s">
        <v>367</v>
      </c>
      <c r="B233" s="107" t="s">
        <v>368</v>
      </c>
      <c r="C233" s="225">
        <v>0</v>
      </c>
      <c r="E233" s="83"/>
      <c r="H233" s="64"/>
      <c r="L233" s="64"/>
      <c r="M233" s="64"/>
    </row>
    <row r="234" spans="1:14" outlineLevel="1" x14ac:dyDescent="0.35">
      <c r="A234" s="66" t="s">
        <v>369</v>
      </c>
      <c r="B234" s="81" t="s">
        <v>370</v>
      </c>
      <c r="C234" s="190"/>
      <c r="D234" s="83"/>
      <c r="E234" s="83"/>
      <c r="H234" s="64"/>
      <c r="L234" s="64"/>
      <c r="M234" s="64"/>
    </row>
    <row r="235" spans="1:14" outlineLevel="1" x14ac:dyDescent="0.35">
      <c r="A235" s="66" t="s">
        <v>371</v>
      </c>
      <c r="B235" s="81" t="s">
        <v>372</v>
      </c>
      <c r="C235" s="190"/>
      <c r="D235" s="83"/>
      <c r="E235" s="83"/>
      <c r="H235" s="64"/>
      <c r="L235" s="64"/>
      <c r="M235" s="64"/>
    </row>
    <row r="236" spans="1:14" outlineLevel="1" x14ac:dyDescent="0.35">
      <c r="A236" s="66" t="s">
        <v>373</v>
      </c>
      <c r="B236" s="81" t="s">
        <v>374</v>
      </c>
      <c r="C236" s="234"/>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1893</v>
      </c>
      <c r="C239" s="85"/>
      <c r="D239" s="85"/>
      <c r="E239" s="87"/>
      <c r="F239" s="88"/>
      <c r="G239" s="88"/>
      <c r="H239" s="64"/>
      <c r="K239" s="108"/>
      <c r="L239" s="108"/>
      <c r="M239" s="108"/>
      <c r="N239" s="108"/>
    </row>
    <row r="240" spans="1:14" outlineLevel="1" x14ac:dyDescent="0.35">
      <c r="A240" s="66" t="s">
        <v>1508</v>
      </c>
      <c r="B240" s="66" t="s">
        <v>1866</v>
      </c>
      <c r="C240" s="66" t="s">
        <v>82</v>
      </c>
      <c r="D240" s="233"/>
      <c r="E240"/>
      <c r="F240"/>
      <c r="G240"/>
      <c r="H240" s="64"/>
      <c r="K240" s="108"/>
      <c r="L240" s="108"/>
      <c r="M240" s="108"/>
      <c r="N240" s="108"/>
    </row>
    <row r="241" spans="1:14" ht="29" outlineLevel="1" x14ac:dyDescent="0.35">
      <c r="A241" s="66" t="s">
        <v>1511</v>
      </c>
      <c r="B241" s="66" t="s">
        <v>1867</v>
      </c>
      <c r="C241" s="245" t="s">
        <v>82</v>
      </c>
      <c r="D241" s="233"/>
      <c r="E241"/>
      <c r="F241"/>
      <c r="G241"/>
      <c r="H241" s="64"/>
      <c r="K241" s="108"/>
      <c r="L241" s="108"/>
      <c r="M241" s="108"/>
      <c r="N241" s="108"/>
    </row>
    <row r="242" spans="1:14" outlineLevel="1" x14ac:dyDescent="0.35">
      <c r="A242" s="66" t="s">
        <v>1864</v>
      </c>
      <c r="B242" s="66" t="s">
        <v>1513</v>
      </c>
      <c r="C242" s="66" t="s">
        <v>1514</v>
      </c>
      <c r="D242" s="233"/>
      <c r="E242"/>
      <c r="F242"/>
      <c r="G242"/>
      <c r="H242" s="64"/>
      <c r="K242" s="108"/>
      <c r="L242" s="108"/>
      <c r="M242" s="108"/>
      <c r="N242" s="108"/>
    </row>
    <row r="243" spans="1:14" ht="29" outlineLevel="1" x14ac:dyDescent="0.35">
      <c r="A243" s="245" t="s">
        <v>1865</v>
      </c>
      <c r="B243" s="66" t="s">
        <v>1509</v>
      </c>
      <c r="C243" s="66" t="s">
        <v>1510</v>
      </c>
      <c r="D243" s="233"/>
      <c r="E243"/>
      <c r="F243"/>
      <c r="G243"/>
      <c r="H243" s="64"/>
      <c r="K243" s="108"/>
      <c r="L243" s="108"/>
      <c r="M243" s="108"/>
      <c r="N243" s="108"/>
    </row>
    <row r="244" spans="1:14" outlineLevel="1" x14ac:dyDescent="0.35">
      <c r="A244" s="66" t="s">
        <v>1515</v>
      </c>
      <c r="D244" s="233"/>
      <c r="E244"/>
      <c r="F244"/>
      <c r="G244"/>
      <c r="H244" s="64"/>
      <c r="K244" s="108"/>
      <c r="L244" s="108"/>
      <c r="M244" s="108"/>
      <c r="N244" s="108"/>
    </row>
    <row r="245" spans="1:14" outlineLevel="1" x14ac:dyDescent="0.35">
      <c r="A245" s="245" t="s">
        <v>1516</v>
      </c>
      <c r="D245" s="233"/>
      <c r="E245"/>
      <c r="F245"/>
      <c r="G245"/>
      <c r="H245" s="64"/>
      <c r="K245" s="108"/>
      <c r="L245" s="108"/>
      <c r="M245" s="108"/>
      <c r="N245" s="108"/>
    </row>
    <row r="246" spans="1:14" outlineLevel="1" x14ac:dyDescent="0.35">
      <c r="A246" s="245" t="s">
        <v>1512</v>
      </c>
      <c r="D246" s="233"/>
      <c r="E246"/>
      <c r="F246"/>
      <c r="G246"/>
      <c r="H246" s="64"/>
      <c r="K246" s="108"/>
      <c r="L246" s="108"/>
      <c r="M246" s="108"/>
      <c r="N246" s="108"/>
    </row>
    <row r="247" spans="1:14" outlineLevel="1" x14ac:dyDescent="0.35">
      <c r="A247" s="245" t="s">
        <v>1517</v>
      </c>
      <c r="D247" s="233"/>
      <c r="E247"/>
      <c r="F247"/>
      <c r="G247"/>
      <c r="H247" s="64"/>
      <c r="K247" s="108"/>
      <c r="L247" s="108"/>
      <c r="M247" s="108"/>
      <c r="N247" s="108"/>
    </row>
    <row r="248" spans="1:14" outlineLevel="1" x14ac:dyDescent="0.35">
      <c r="A248" s="245" t="s">
        <v>1518</v>
      </c>
      <c r="D248" s="233"/>
      <c r="E248"/>
      <c r="F248"/>
      <c r="G248"/>
      <c r="H248" s="64"/>
      <c r="K248" s="108"/>
      <c r="L248" s="108"/>
      <c r="M248" s="108"/>
      <c r="N248" s="108"/>
    </row>
    <row r="249" spans="1:14" outlineLevel="1" x14ac:dyDescent="0.35">
      <c r="A249" s="245" t="s">
        <v>1519</v>
      </c>
      <c r="D249" s="233"/>
      <c r="E249"/>
      <c r="F249"/>
      <c r="G249"/>
      <c r="H249" s="64"/>
      <c r="K249" s="108"/>
      <c r="L249" s="108"/>
      <c r="M249" s="108"/>
      <c r="N249" s="108"/>
    </row>
    <row r="250" spans="1:14" outlineLevel="1" x14ac:dyDescent="0.35">
      <c r="A250" s="245" t="s">
        <v>1520</v>
      </c>
      <c r="D250" s="233"/>
      <c r="E250"/>
      <c r="F250"/>
      <c r="G250"/>
      <c r="H250" s="64"/>
      <c r="K250" s="108"/>
      <c r="L250" s="108"/>
      <c r="M250" s="108"/>
      <c r="N250" s="108"/>
    </row>
    <row r="251" spans="1:14" outlineLevel="1" x14ac:dyDescent="0.35">
      <c r="A251" s="245" t="s">
        <v>1521</v>
      </c>
      <c r="D251" s="233"/>
      <c r="E251"/>
      <c r="F251"/>
      <c r="G251"/>
      <c r="H251" s="64"/>
      <c r="K251" s="108"/>
      <c r="L251" s="108"/>
      <c r="M251" s="108"/>
      <c r="N251" s="108"/>
    </row>
    <row r="252" spans="1:14" outlineLevel="1" x14ac:dyDescent="0.35">
      <c r="A252" s="245" t="s">
        <v>1522</v>
      </c>
      <c r="D252" s="233"/>
      <c r="E252"/>
      <c r="F252"/>
      <c r="G252"/>
      <c r="H252" s="64"/>
      <c r="K252" s="108"/>
      <c r="L252" s="108"/>
      <c r="M252" s="108"/>
      <c r="N252" s="108"/>
    </row>
    <row r="253" spans="1:14" outlineLevel="1" x14ac:dyDescent="0.35">
      <c r="A253" s="245" t="s">
        <v>1523</v>
      </c>
      <c r="D253" s="233"/>
      <c r="E253"/>
      <c r="F253"/>
      <c r="G253"/>
      <c r="H253" s="64"/>
      <c r="K253" s="108"/>
      <c r="L253" s="108"/>
      <c r="M253" s="108"/>
      <c r="N253" s="108"/>
    </row>
    <row r="254" spans="1:14" outlineLevel="1" x14ac:dyDescent="0.35">
      <c r="A254" s="245" t="s">
        <v>1524</v>
      </c>
      <c r="D254" s="233"/>
      <c r="E254"/>
      <c r="F254"/>
      <c r="G254"/>
      <c r="H254" s="64"/>
      <c r="K254" s="108"/>
      <c r="L254" s="108"/>
      <c r="M254" s="108"/>
      <c r="N254" s="108"/>
    </row>
    <row r="255" spans="1:14" outlineLevel="1" x14ac:dyDescent="0.35">
      <c r="A255" s="245" t="s">
        <v>1525</v>
      </c>
      <c r="D255" s="233"/>
      <c r="E255"/>
      <c r="F255"/>
      <c r="G255"/>
      <c r="H255" s="64"/>
      <c r="K255" s="108"/>
      <c r="L255" s="108"/>
      <c r="M255" s="108"/>
      <c r="N255" s="108"/>
    </row>
    <row r="256" spans="1:14" outlineLevel="1" x14ac:dyDescent="0.35">
      <c r="A256" s="245" t="s">
        <v>1526</v>
      </c>
      <c r="D256" s="233"/>
      <c r="E256"/>
      <c r="F256"/>
      <c r="G256"/>
      <c r="H256" s="64"/>
      <c r="K256" s="108"/>
      <c r="L256" s="108"/>
      <c r="M256" s="108"/>
      <c r="N256" s="108"/>
    </row>
    <row r="257" spans="1:14" outlineLevel="1" x14ac:dyDescent="0.35">
      <c r="A257" s="245" t="s">
        <v>1527</v>
      </c>
      <c r="D257" s="233"/>
      <c r="E257"/>
      <c r="F257"/>
      <c r="G257"/>
      <c r="H257" s="64"/>
      <c r="K257" s="108"/>
      <c r="L257" s="108"/>
      <c r="M257" s="108"/>
      <c r="N257" s="108"/>
    </row>
    <row r="258" spans="1:14" outlineLevel="1" x14ac:dyDescent="0.35">
      <c r="A258" s="245" t="s">
        <v>1528</v>
      </c>
      <c r="D258" s="233"/>
      <c r="E258"/>
      <c r="F258"/>
      <c r="G258"/>
      <c r="H258" s="64"/>
      <c r="K258" s="108"/>
      <c r="L258" s="108"/>
      <c r="M258" s="108"/>
      <c r="N258" s="108"/>
    </row>
    <row r="259" spans="1:14" outlineLevel="1" x14ac:dyDescent="0.35">
      <c r="A259" s="245" t="s">
        <v>1529</v>
      </c>
      <c r="D259" s="233"/>
      <c r="E259"/>
      <c r="F259"/>
      <c r="G259"/>
      <c r="H259" s="64"/>
      <c r="K259" s="108"/>
      <c r="L259" s="108"/>
      <c r="M259" s="108"/>
      <c r="N259" s="108"/>
    </row>
    <row r="260" spans="1:14" outlineLevel="1" x14ac:dyDescent="0.35">
      <c r="A260" s="245" t="s">
        <v>1530</v>
      </c>
      <c r="D260" s="233"/>
      <c r="E260"/>
      <c r="F260"/>
      <c r="G260"/>
      <c r="H260" s="64"/>
      <c r="K260" s="108"/>
      <c r="L260" s="108"/>
      <c r="M260" s="108"/>
      <c r="N260" s="108"/>
    </row>
    <row r="261" spans="1:14" outlineLevel="1" x14ac:dyDescent="0.35">
      <c r="A261" s="245" t="s">
        <v>1531</v>
      </c>
      <c r="D261" s="233"/>
      <c r="E261"/>
      <c r="F261"/>
      <c r="G261"/>
      <c r="H261" s="64"/>
      <c r="K261" s="108"/>
      <c r="L261" s="108"/>
      <c r="M261" s="108"/>
      <c r="N261" s="108"/>
    </row>
    <row r="262" spans="1:14" outlineLevel="1" x14ac:dyDescent="0.35">
      <c r="A262" s="245" t="s">
        <v>1532</v>
      </c>
      <c r="D262" s="233"/>
      <c r="E262"/>
      <c r="F262"/>
      <c r="G262"/>
      <c r="H262" s="64"/>
      <c r="K262" s="108"/>
      <c r="L262" s="108"/>
      <c r="M262" s="108"/>
      <c r="N262" s="108"/>
    </row>
    <row r="263" spans="1:14" outlineLevel="1" x14ac:dyDescent="0.35">
      <c r="A263" s="245" t="s">
        <v>1533</v>
      </c>
      <c r="D263" s="233"/>
      <c r="E263"/>
      <c r="F263"/>
      <c r="G263"/>
      <c r="H263" s="64"/>
      <c r="K263" s="108"/>
      <c r="L263" s="108"/>
      <c r="M263" s="108"/>
      <c r="N263" s="108"/>
    </row>
    <row r="264" spans="1:14" outlineLevel="1" x14ac:dyDescent="0.35">
      <c r="A264" s="245" t="s">
        <v>1534</v>
      </c>
      <c r="D264" s="233"/>
      <c r="E264"/>
      <c r="F264"/>
      <c r="G264"/>
      <c r="H264" s="64"/>
      <c r="K264" s="108"/>
      <c r="L264" s="108"/>
      <c r="M264" s="108"/>
      <c r="N264" s="108"/>
    </row>
    <row r="265" spans="1:14" outlineLevel="1" x14ac:dyDescent="0.35">
      <c r="A265" s="245" t="s">
        <v>1535</v>
      </c>
      <c r="D265" s="233"/>
      <c r="E265"/>
      <c r="F265"/>
      <c r="G265"/>
      <c r="H265" s="64"/>
      <c r="K265" s="108"/>
      <c r="L265" s="108"/>
      <c r="M265" s="108"/>
      <c r="N265" s="108"/>
    </row>
    <row r="266" spans="1:14" outlineLevel="1" x14ac:dyDescent="0.35">
      <c r="A266" s="245" t="s">
        <v>1536</v>
      </c>
      <c r="D266" s="233"/>
      <c r="E266"/>
      <c r="F266"/>
      <c r="G266"/>
      <c r="H266" s="64"/>
      <c r="K266" s="108"/>
      <c r="L266" s="108"/>
      <c r="M266" s="108"/>
      <c r="N266" s="108"/>
    </row>
    <row r="267" spans="1:14" outlineLevel="1" x14ac:dyDescent="0.35">
      <c r="A267" s="245" t="s">
        <v>1537</v>
      </c>
      <c r="D267" s="233"/>
      <c r="E267"/>
      <c r="F267"/>
      <c r="G267"/>
      <c r="H267" s="64"/>
      <c r="K267" s="108"/>
      <c r="L267" s="108"/>
      <c r="M267" s="108"/>
      <c r="N267" s="108"/>
    </row>
    <row r="268" spans="1:14" outlineLevel="1" x14ac:dyDescent="0.35">
      <c r="A268" s="245" t="s">
        <v>1538</v>
      </c>
      <c r="D268" s="233"/>
      <c r="E268"/>
      <c r="F268"/>
      <c r="G268"/>
      <c r="H268" s="64"/>
      <c r="K268" s="108"/>
      <c r="L268" s="108"/>
      <c r="M268" s="108"/>
      <c r="N268" s="108"/>
    </row>
    <row r="269" spans="1:14" outlineLevel="1" x14ac:dyDescent="0.35">
      <c r="A269" s="245" t="s">
        <v>1539</v>
      </c>
      <c r="D269" s="233"/>
      <c r="E269"/>
      <c r="F269"/>
      <c r="G269"/>
      <c r="H269" s="64"/>
      <c r="K269" s="108"/>
      <c r="L269" s="108"/>
      <c r="M269" s="108"/>
      <c r="N269" s="108"/>
    </row>
    <row r="270" spans="1:14" outlineLevel="1" x14ac:dyDescent="0.35">
      <c r="A270" s="245" t="s">
        <v>1540</v>
      </c>
      <c r="D270" s="233"/>
      <c r="E270"/>
      <c r="F270"/>
      <c r="G270"/>
      <c r="H270" s="64"/>
      <c r="K270" s="108"/>
      <c r="L270" s="108"/>
      <c r="M270" s="108"/>
      <c r="N270" s="108"/>
    </row>
    <row r="271" spans="1:14" outlineLevel="1" x14ac:dyDescent="0.35">
      <c r="A271" s="245" t="s">
        <v>1541</v>
      </c>
      <c r="D271" s="233"/>
      <c r="E271"/>
      <c r="F271"/>
      <c r="G271"/>
      <c r="H271" s="64"/>
      <c r="K271" s="108"/>
      <c r="L271" s="108"/>
      <c r="M271" s="108"/>
      <c r="N271" s="108"/>
    </row>
    <row r="272" spans="1:14" outlineLevel="1" x14ac:dyDescent="0.35">
      <c r="A272" s="245" t="s">
        <v>1542</v>
      </c>
      <c r="D272" s="233"/>
      <c r="E272"/>
      <c r="F272"/>
      <c r="G272"/>
      <c r="H272" s="64"/>
      <c r="K272" s="108"/>
      <c r="L272" s="108"/>
      <c r="M272" s="108"/>
      <c r="N272" s="108"/>
    </row>
    <row r="273" spans="1:14" outlineLevel="1" x14ac:dyDescent="0.35">
      <c r="A273" s="245" t="s">
        <v>1543</v>
      </c>
      <c r="D273" s="233"/>
      <c r="E273"/>
      <c r="F273"/>
      <c r="G273"/>
      <c r="H273" s="64"/>
      <c r="K273" s="108"/>
      <c r="L273" s="108"/>
      <c r="M273" s="108"/>
      <c r="N273" s="108"/>
    </row>
    <row r="274" spans="1:14" outlineLevel="1" x14ac:dyDescent="0.35">
      <c r="A274" s="245" t="s">
        <v>1544</v>
      </c>
      <c r="D274" s="233"/>
      <c r="E274"/>
      <c r="F274"/>
      <c r="G274"/>
      <c r="H274" s="64"/>
      <c r="K274" s="108"/>
      <c r="L274" s="108"/>
      <c r="M274" s="108"/>
      <c r="N274" s="108"/>
    </row>
    <row r="275" spans="1:14" outlineLevel="1" x14ac:dyDescent="0.35">
      <c r="A275" s="245" t="s">
        <v>1545</v>
      </c>
      <c r="D275" s="233"/>
      <c r="E275"/>
      <c r="F275"/>
      <c r="G275"/>
      <c r="H275" s="64"/>
      <c r="K275" s="108"/>
      <c r="L275" s="108"/>
      <c r="M275" s="108"/>
      <c r="N275" s="108"/>
    </row>
    <row r="276" spans="1:14" outlineLevel="1" x14ac:dyDescent="0.35">
      <c r="A276" s="245" t="s">
        <v>1546</v>
      </c>
      <c r="D276" s="233"/>
      <c r="E276"/>
      <c r="F276"/>
      <c r="G276"/>
      <c r="H276" s="64"/>
      <c r="K276" s="108"/>
      <c r="L276" s="108"/>
      <c r="M276" s="108"/>
      <c r="N276" s="108"/>
    </row>
    <row r="277" spans="1:14" outlineLevel="1" x14ac:dyDescent="0.35">
      <c r="A277" s="245" t="s">
        <v>1547</v>
      </c>
      <c r="D277" s="233"/>
      <c r="E277"/>
      <c r="F277"/>
      <c r="G277"/>
      <c r="H277" s="64"/>
      <c r="K277" s="108"/>
      <c r="L277" s="108"/>
      <c r="M277" s="108"/>
      <c r="N277" s="108"/>
    </row>
    <row r="278" spans="1:14" outlineLevel="1" x14ac:dyDescent="0.35">
      <c r="A278" s="245" t="s">
        <v>1548</v>
      </c>
      <c r="D278" s="233"/>
      <c r="E278"/>
      <c r="F278"/>
      <c r="G278"/>
      <c r="H278" s="64"/>
      <c r="K278" s="108"/>
      <c r="L278" s="108"/>
      <c r="M278" s="108"/>
      <c r="N278" s="108"/>
    </row>
    <row r="279" spans="1:14" outlineLevel="1" x14ac:dyDescent="0.35">
      <c r="A279" s="245" t="s">
        <v>1549</v>
      </c>
      <c r="D279" s="233"/>
      <c r="E279"/>
      <c r="F279"/>
      <c r="G279"/>
      <c r="H279" s="64"/>
      <c r="K279" s="108"/>
      <c r="L279" s="108"/>
      <c r="M279" s="108"/>
      <c r="N279" s="108"/>
    </row>
    <row r="280" spans="1:14" outlineLevel="1" x14ac:dyDescent="0.35">
      <c r="A280" s="245" t="s">
        <v>1550</v>
      </c>
      <c r="D280" s="233"/>
      <c r="E280"/>
      <c r="F280"/>
      <c r="G280"/>
      <c r="H280" s="64"/>
      <c r="K280" s="108"/>
      <c r="L280" s="108"/>
      <c r="M280" s="108"/>
      <c r="N280" s="108"/>
    </row>
    <row r="281" spans="1:14" outlineLevel="1" x14ac:dyDescent="0.35">
      <c r="A281" s="245" t="s">
        <v>1551</v>
      </c>
      <c r="D281" s="233"/>
      <c r="E281"/>
      <c r="F281"/>
      <c r="G281"/>
      <c r="H281" s="64"/>
      <c r="K281" s="108"/>
      <c r="L281" s="108"/>
      <c r="M281" s="108"/>
      <c r="N281" s="108"/>
    </row>
    <row r="282" spans="1:14" outlineLevel="1" x14ac:dyDescent="0.35">
      <c r="A282" s="245" t="s">
        <v>1552</v>
      </c>
      <c r="D282" s="233"/>
      <c r="E282"/>
      <c r="F282"/>
      <c r="G282"/>
      <c r="H282" s="64"/>
      <c r="K282" s="108"/>
      <c r="L282" s="108"/>
      <c r="M282" s="108"/>
      <c r="N282" s="108"/>
    </row>
    <row r="283" spans="1:14" outlineLevel="1" x14ac:dyDescent="0.35">
      <c r="A283" s="245" t="s">
        <v>1553</v>
      </c>
      <c r="D283" s="233"/>
      <c r="E283"/>
      <c r="F283"/>
      <c r="G283"/>
      <c r="H283" s="64"/>
      <c r="K283" s="108"/>
      <c r="L283" s="108"/>
      <c r="M283" s="108"/>
      <c r="N283" s="108"/>
    </row>
    <row r="284" spans="1:14" outlineLevel="1" x14ac:dyDescent="0.35">
      <c r="A284" s="245" t="s">
        <v>1554</v>
      </c>
      <c r="D284" s="233"/>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1903</v>
      </c>
      <c r="B286" s="110"/>
      <c r="C286" s="110"/>
      <c r="D286" s="110"/>
      <c r="E286" s="110"/>
      <c r="F286" s="111"/>
      <c r="G286" s="110"/>
      <c r="H286" s="64"/>
      <c r="I286" s="70"/>
      <c r="J286" s="70"/>
      <c r="K286" s="70"/>
      <c r="L286" s="70"/>
      <c r="M286" s="72"/>
    </row>
    <row r="287" spans="1:14" ht="18.5" x14ac:dyDescent="0.35">
      <c r="A287" s="109" t="s">
        <v>1904</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414</v>
      </c>
      <c r="C312" s="66" t="s">
        <v>82</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36" fitToHeight="0" orientation="portrait" r:id="rId4"/>
  <headerFooter>
    <oddHeader>&amp;R&amp;G</oddHeader>
  </headerFooter>
  <rowBreaks count="4" manualBreakCount="4">
    <brk id="64" max="6" man="1"/>
    <brk id="136" max="6" man="1"/>
    <brk id="215" max="6" man="1"/>
    <brk id="284" max="6" man="1"/>
  </rowBreaks>
  <ignoredErrors>
    <ignoredError sqref="F58 F77" formula="1"/>
  </ignoredError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view="pageBreakPreview" topLeftCell="B13" zoomScaleNormal="100" zoomScaleSheetLayoutView="100" workbookViewId="0">
      <selection activeCell="F30" sqref="F30"/>
    </sheetView>
  </sheetViews>
  <sheetFormatPr baseColWidth="10" defaultColWidth="8.90625" defaultRowHeight="14.5" outlineLevelRow="1" x14ac:dyDescent="0.35"/>
  <cols>
    <col min="1" max="1" width="13.90625" style="146" customWidth="1"/>
    <col min="2" max="2" width="60.90625" style="146" customWidth="1"/>
    <col min="3" max="3" width="41" style="146" customWidth="1"/>
    <col min="4" max="4" width="40.90625" style="146" customWidth="1"/>
    <col min="5" max="5" width="6.6328125" style="146" customWidth="1"/>
    <col min="6" max="6" width="41.54296875" style="146" customWidth="1"/>
    <col min="7" max="7" width="41.54296875" style="141" customWidth="1"/>
    <col min="8" max="16384" width="8.90625" style="142"/>
  </cols>
  <sheetData>
    <row r="1" spans="1:7" ht="31.5" x14ac:dyDescent="0.25">
      <c r="A1" s="186" t="s">
        <v>477</v>
      </c>
      <c r="B1" s="186"/>
      <c r="C1" s="141"/>
      <c r="D1" s="141"/>
      <c r="E1" s="141"/>
      <c r="F1" s="194" t="s">
        <v>1602</v>
      </c>
    </row>
    <row r="2" spans="1:7" ht="15.75" thickBot="1" x14ac:dyDescent="0.3">
      <c r="A2" s="141"/>
      <c r="B2" s="141"/>
      <c r="C2" s="141"/>
      <c r="D2" s="141"/>
      <c r="E2" s="141"/>
      <c r="F2" s="141"/>
    </row>
    <row r="3" spans="1:7" ht="19.5" thickBot="1" x14ac:dyDescent="0.3">
      <c r="A3" s="143"/>
      <c r="B3" s="144" t="s">
        <v>71</v>
      </c>
      <c r="C3" s="145" t="s">
        <v>213</v>
      </c>
      <c r="D3" s="143"/>
      <c r="E3" s="143"/>
      <c r="F3" s="141"/>
      <c r="G3" s="143"/>
    </row>
    <row r="4" spans="1:7" ht="15.75" thickBot="1" x14ac:dyDescent="0.3"/>
    <row r="5" spans="1:7" ht="18.75" x14ac:dyDescent="0.25">
      <c r="A5" s="147"/>
      <c r="B5" s="148" t="s">
        <v>478</v>
      </c>
      <c r="C5" s="147"/>
      <c r="E5" s="149"/>
      <c r="F5" s="149"/>
    </row>
    <row r="6" spans="1:7" ht="15" x14ac:dyDescent="0.25">
      <c r="B6" s="150" t="s">
        <v>479</v>
      </c>
    </row>
    <row r="7" spans="1:7" ht="15" x14ac:dyDescent="0.25">
      <c r="B7" s="151" t="s">
        <v>480</v>
      </c>
    </row>
    <row r="8" spans="1:7" ht="15.75" thickBot="1" x14ac:dyDescent="0.3">
      <c r="B8" s="152" t="s">
        <v>481</v>
      </c>
    </row>
    <row r="9" spans="1:7" ht="15" x14ac:dyDescent="0.25">
      <c r="B9" s="153"/>
    </row>
    <row r="10" spans="1:7" ht="37.5" x14ac:dyDescent="0.25">
      <c r="A10" s="154" t="s">
        <v>80</v>
      </c>
      <c r="B10" s="154" t="s">
        <v>479</v>
      </c>
      <c r="C10" s="155"/>
      <c r="D10" s="155"/>
      <c r="E10" s="155"/>
      <c r="F10" s="155"/>
      <c r="G10" s="156"/>
    </row>
    <row r="11" spans="1:7" ht="15" customHeight="1" x14ac:dyDescent="0.25">
      <c r="A11" s="157"/>
      <c r="B11" s="158" t="s">
        <v>482</v>
      </c>
      <c r="C11" s="157" t="s">
        <v>113</v>
      </c>
      <c r="D11" s="157"/>
      <c r="E11" s="157"/>
      <c r="F11" s="159" t="s">
        <v>483</v>
      </c>
      <c r="G11" s="159"/>
    </row>
    <row r="12" spans="1:7" ht="15" x14ac:dyDescent="0.25">
      <c r="A12" s="146" t="s">
        <v>484</v>
      </c>
      <c r="B12" s="146" t="s">
        <v>485</v>
      </c>
      <c r="C12" s="238" t="s">
        <v>82</v>
      </c>
      <c r="F12" s="210" t="str">
        <f>IF($C$15=0,"",IF(C12="[for completion]","",C12/$C$15))</f>
        <v/>
      </c>
    </row>
    <row r="13" spans="1:7" ht="14.4" x14ac:dyDescent="0.3">
      <c r="A13" s="146" t="s">
        <v>486</v>
      </c>
      <c r="B13" s="146" t="s">
        <v>487</v>
      </c>
      <c r="C13" s="225">
        <v>0</v>
      </c>
      <c r="F13" s="210" t="str">
        <f>IF($C$15=0,"",IF(C13="[for completion]","",C13/$C$15))</f>
        <v/>
      </c>
    </row>
    <row r="14" spans="1:7" ht="14.4" x14ac:dyDescent="0.3">
      <c r="A14" s="146" t="s">
        <v>488</v>
      </c>
      <c r="B14" s="146" t="s">
        <v>146</v>
      </c>
      <c r="C14" s="211">
        <v>0</v>
      </c>
      <c r="F14" s="210" t="str">
        <f>IF($C$15=0,"",IF(C14="[for completion]","",C14/$C$15))</f>
        <v/>
      </c>
    </row>
    <row r="15" spans="1:7" ht="15" x14ac:dyDescent="0.25">
      <c r="A15" s="146" t="s">
        <v>489</v>
      </c>
      <c r="B15" s="161" t="s">
        <v>148</v>
      </c>
      <c r="C15" s="211">
        <f>SUM(C12:C14)</f>
        <v>0</v>
      </c>
      <c r="F15" s="180">
        <f>SUM(F12:F14)</f>
        <v>0</v>
      </c>
    </row>
    <row r="16" spans="1:7" ht="15" outlineLevel="1" x14ac:dyDescent="0.25">
      <c r="A16" s="146" t="s">
        <v>490</v>
      </c>
      <c r="B16" s="163" t="s">
        <v>491</v>
      </c>
      <c r="C16" s="211"/>
      <c r="F16" s="210" t="str">
        <f t="shared" ref="F16:F26" si="0">IF($C$15=0,"",IF(C16="[for completion]","",C16/$C$15))</f>
        <v/>
      </c>
    </row>
    <row r="17" spans="1:7" ht="15" outlineLevel="1" x14ac:dyDescent="0.25">
      <c r="A17" s="146" t="s">
        <v>492</v>
      </c>
      <c r="B17" s="163" t="s">
        <v>1425</v>
      </c>
      <c r="C17" s="211"/>
      <c r="F17" s="210" t="str">
        <f t="shared" si="0"/>
        <v/>
      </c>
    </row>
    <row r="18" spans="1:7" ht="15" outlineLevel="1" x14ac:dyDescent="0.25">
      <c r="A18" s="146" t="s">
        <v>493</v>
      </c>
      <c r="B18" s="163" t="s">
        <v>150</v>
      </c>
      <c r="C18" s="211"/>
      <c r="F18" s="210" t="str">
        <f t="shared" si="0"/>
        <v/>
      </c>
    </row>
    <row r="19" spans="1:7" ht="15" outlineLevel="1" x14ac:dyDescent="0.25">
      <c r="A19" s="146" t="s">
        <v>494</v>
      </c>
      <c r="B19" s="163" t="s">
        <v>150</v>
      </c>
      <c r="C19" s="211"/>
      <c r="F19" s="210" t="str">
        <f t="shared" si="0"/>
        <v/>
      </c>
    </row>
    <row r="20" spans="1:7" ht="15" outlineLevel="1" x14ac:dyDescent="0.25">
      <c r="A20" s="146" t="s">
        <v>495</v>
      </c>
      <c r="B20" s="163" t="s">
        <v>150</v>
      </c>
      <c r="C20" s="211"/>
      <c r="F20" s="210" t="str">
        <f t="shared" si="0"/>
        <v/>
      </c>
    </row>
    <row r="21" spans="1:7" ht="15" outlineLevel="1" x14ac:dyDescent="0.25">
      <c r="A21" s="146" t="s">
        <v>496</v>
      </c>
      <c r="B21" s="163" t="s">
        <v>150</v>
      </c>
      <c r="C21" s="211"/>
      <c r="F21" s="210" t="str">
        <f t="shared" si="0"/>
        <v/>
      </c>
    </row>
    <row r="22" spans="1:7" ht="15" outlineLevel="1" x14ac:dyDescent="0.25">
      <c r="A22" s="146" t="s">
        <v>497</v>
      </c>
      <c r="B22" s="163" t="s">
        <v>150</v>
      </c>
      <c r="C22" s="211"/>
      <c r="F22" s="210" t="str">
        <f t="shared" si="0"/>
        <v/>
      </c>
    </row>
    <row r="23" spans="1:7" ht="15" outlineLevel="1" x14ac:dyDescent="0.25">
      <c r="A23" s="146" t="s">
        <v>498</v>
      </c>
      <c r="B23" s="163" t="s">
        <v>150</v>
      </c>
      <c r="C23" s="211"/>
      <c r="F23" s="210" t="str">
        <f t="shared" si="0"/>
        <v/>
      </c>
    </row>
    <row r="24" spans="1:7" outlineLevel="1" x14ac:dyDescent="0.35">
      <c r="A24" s="146" t="s">
        <v>499</v>
      </c>
      <c r="B24" s="163" t="s">
        <v>150</v>
      </c>
      <c r="C24" s="211"/>
      <c r="F24" s="210" t="str">
        <f t="shared" si="0"/>
        <v/>
      </c>
    </row>
    <row r="25" spans="1:7" outlineLevel="1" x14ac:dyDescent="0.35">
      <c r="A25" s="146" t="s">
        <v>500</v>
      </c>
      <c r="B25" s="163" t="s">
        <v>150</v>
      </c>
      <c r="C25" s="211"/>
      <c r="F25" s="210" t="str">
        <f t="shared" si="0"/>
        <v/>
      </c>
    </row>
    <row r="26" spans="1:7" outlineLevel="1" x14ac:dyDescent="0.35">
      <c r="A26" s="146" t="s">
        <v>501</v>
      </c>
      <c r="B26" s="163" t="s">
        <v>150</v>
      </c>
      <c r="C26" s="212"/>
      <c r="D26" s="142"/>
      <c r="E26" s="142"/>
      <c r="F26" s="210" t="str">
        <f t="shared" si="0"/>
        <v/>
      </c>
    </row>
    <row r="27" spans="1:7" ht="15" customHeight="1" x14ac:dyDescent="0.35">
      <c r="A27" s="157"/>
      <c r="B27" s="158" t="s">
        <v>502</v>
      </c>
      <c r="C27" s="157" t="s">
        <v>503</v>
      </c>
      <c r="D27" s="157" t="s">
        <v>504</v>
      </c>
      <c r="E27" s="164"/>
      <c r="F27" s="157" t="s">
        <v>505</v>
      </c>
      <c r="G27" s="159"/>
    </row>
    <row r="28" spans="1:7" x14ac:dyDescent="0.35">
      <c r="A28" s="146" t="s">
        <v>506</v>
      </c>
      <c r="B28" s="146" t="s">
        <v>507</v>
      </c>
      <c r="C28" s="238" t="s">
        <v>82</v>
      </c>
      <c r="D28" s="146" t="s">
        <v>82</v>
      </c>
      <c r="F28" s="226"/>
    </row>
    <row r="29" spans="1:7" outlineLevel="1" x14ac:dyDescent="0.35">
      <c r="A29" s="146" t="s">
        <v>508</v>
      </c>
      <c r="B29" s="165" t="s">
        <v>509</v>
      </c>
    </row>
    <row r="30" spans="1:7" outlineLevel="1" x14ac:dyDescent="0.35">
      <c r="A30" s="146" t="s">
        <v>510</v>
      </c>
      <c r="B30" s="165" t="s">
        <v>511</v>
      </c>
    </row>
    <row r="31" spans="1:7" outlineLevel="1" x14ac:dyDescent="0.35">
      <c r="A31" s="146" t="s">
        <v>512</v>
      </c>
      <c r="B31" s="165"/>
    </row>
    <row r="32" spans="1:7" outlineLevel="1" x14ac:dyDescent="0.35">
      <c r="A32" s="146" t="s">
        <v>513</v>
      </c>
      <c r="B32" s="165"/>
    </row>
    <row r="33" spans="1:7" outlineLevel="1" x14ac:dyDescent="0.35">
      <c r="A33" s="146" t="s">
        <v>1506</v>
      </c>
      <c r="B33" s="165"/>
    </row>
    <row r="34" spans="1:7" outlineLevel="1" x14ac:dyDescent="0.35">
      <c r="A34" s="146" t="s">
        <v>1507</v>
      </c>
      <c r="B34" s="165"/>
    </row>
    <row r="35" spans="1:7" ht="15" customHeight="1" x14ac:dyDescent="0.35">
      <c r="A35" s="157"/>
      <c r="B35" s="158" t="s">
        <v>514</v>
      </c>
      <c r="C35" s="157" t="s">
        <v>515</v>
      </c>
      <c r="D35" s="157" t="s">
        <v>516</v>
      </c>
      <c r="E35" s="164"/>
      <c r="F35" s="159" t="s">
        <v>483</v>
      </c>
      <c r="G35" s="159"/>
    </row>
    <row r="36" spans="1:7" x14ac:dyDescent="0.35">
      <c r="A36" s="146" t="s">
        <v>517</v>
      </c>
      <c r="B36" s="146" t="s">
        <v>518</v>
      </c>
      <c r="C36" s="180" t="s">
        <v>82</v>
      </c>
      <c r="D36" s="180" t="s">
        <v>82</v>
      </c>
      <c r="E36" s="213"/>
      <c r="F36" s="180" t="s">
        <v>82</v>
      </c>
    </row>
    <row r="37" spans="1:7" outlineLevel="1" x14ac:dyDescent="0.35">
      <c r="A37" s="146" t="s">
        <v>519</v>
      </c>
      <c r="C37" s="180"/>
      <c r="D37" s="180"/>
      <c r="E37" s="213"/>
      <c r="F37" s="180"/>
    </row>
    <row r="38" spans="1:7" outlineLevel="1" x14ac:dyDescent="0.35">
      <c r="A38" s="146" t="s">
        <v>520</v>
      </c>
      <c r="C38" s="180"/>
      <c r="D38" s="180"/>
      <c r="E38" s="213"/>
      <c r="F38" s="180"/>
    </row>
    <row r="39" spans="1:7" outlineLevel="1" x14ac:dyDescent="0.35">
      <c r="A39" s="146" t="s">
        <v>521</v>
      </c>
      <c r="C39" s="180"/>
      <c r="D39" s="180"/>
      <c r="E39" s="213"/>
      <c r="F39" s="180"/>
    </row>
    <row r="40" spans="1:7" outlineLevel="1" x14ac:dyDescent="0.35">
      <c r="A40" s="146" t="s">
        <v>522</v>
      </c>
      <c r="C40" s="180"/>
      <c r="D40" s="180"/>
      <c r="E40" s="213"/>
      <c r="F40" s="180"/>
    </row>
    <row r="41" spans="1:7" outlineLevel="1" x14ac:dyDescent="0.35">
      <c r="A41" s="146" t="s">
        <v>523</v>
      </c>
      <c r="C41" s="180"/>
      <c r="D41" s="180"/>
      <c r="E41" s="213"/>
      <c r="F41" s="180"/>
    </row>
    <row r="42" spans="1:7" outlineLevel="1" x14ac:dyDescent="0.35">
      <c r="A42" s="146" t="s">
        <v>524</v>
      </c>
      <c r="C42" s="180"/>
      <c r="D42" s="180"/>
      <c r="E42" s="213"/>
      <c r="F42" s="180"/>
    </row>
    <row r="43" spans="1:7" ht="15" customHeight="1" x14ac:dyDescent="0.35">
      <c r="A43" s="157"/>
      <c r="B43" s="158" t="s">
        <v>525</v>
      </c>
      <c r="C43" s="157" t="s">
        <v>515</v>
      </c>
      <c r="D43" s="157" t="s">
        <v>516</v>
      </c>
      <c r="E43" s="164"/>
      <c r="F43" s="159" t="s">
        <v>483</v>
      </c>
      <c r="G43" s="159"/>
    </row>
    <row r="44" spans="1:7" x14ac:dyDescent="0.35">
      <c r="A44" s="146" t="s">
        <v>526</v>
      </c>
      <c r="B44" s="166" t="s">
        <v>527</v>
      </c>
      <c r="C44" s="179">
        <f>SUM(C45:C71)</f>
        <v>0</v>
      </c>
      <c r="D44" s="179">
        <f>SUM(D45:D71)</f>
        <v>0</v>
      </c>
      <c r="E44" s="180"/>
      <c r="F44" s="179">
        <f>SUM(F45:F71)</f>
        <v>0</v>
      </c>
      <c r="G44" s="146"/>
    </row>
    <row r="45" spans="1:7" x14ac:dyDescent="0.35">
      <c r="A45" s="146" t="s">
        <v>528</v>
      </c>
      <c r="B45" s="146" t="s">
        <v>529</v>
      </c>
      <c r="C45" s="180" t="s">
        <v>82</v>
      </c>
      <c r="D45" s="180" t="s">
        <v>82</v>
      </c>
      <c r="E45" s="180"/>
      <c r="F45" s="180" t="s">
        <v>82</v>
      </c>
      <c r="G45" s="146"/>
    </row>
    <row r="46" spans="1:7" x14ac:dyDescent="0.35">
      <c r="A46" s="146" t="s">
        <v>530</v>
      </c>
      <c r="B46" s="146" t="s">
        <v>531</v>
      </c>
      <c r="C46" s="180" t="s">
        <v>82</v>
      </c>
      <c r="D46" s="180" t="s">
        <v>82</v>
      </c>
      <c r="E46" s="180"/>
      <c r="F46" s="180" t="s">
        <v>82</v>
      </c>
      <c r="G46" s="146"/>
    </row>
    <row r="47" spans="1:7" x14ac:dyDescent="0.35">
      <c r="A47" s="146" t="s">
        <v>532</v>
      </c>
      <c r="B47" s="146" t="s">
        <v>533</v>
      </c>
      <c r="C47" s="180" t="s">
        <v>82</v>
      </c>
      <c r="D47" s="180" t="s">
        <v>82</v>
      </c>
      <c r="E47" s="180"/>
      <c r="F47" s="180" t="s">
        <v>82</v>
      </c>
      <c r="G47" s="146"/>
    </row>
    <row r="48" spans="1:7" x14ac:dyDescent="0.35">
      <c r="A48" s="146" t="s">
        <v>534</v>
      </c>
      <c r="B48" s="146" t="s">
        <v>535</v>
      </c>
      <c r="C48" s="180" t="s">
        <v>82</v>
      </c>
      <c r="D48" s="180" t="s">
        <v>82</v>
      </c>
      <c r="E48" s="180"/>
      <c r="F48" s="180" t="s">
        <v>82</v>
      </c>
      <c r="G48" s="146"/>
    </row>
    <row r="49" spans="1:7" x14ac:dyDescent="0.35">
      <c r="A49" s="146" t="s">
        <v>536</v>
      </c>
      <c r="B49" s="146" t="s">
        <v>537</v>
      </c>
      <c r="C49" s="180" t="s">
        <v>82</v>
      </c>
      <c r="D49" s="180" t="s">
        <v>82</v>
      </c>
      <c r="E49" s="180"/>
      <c r="F49" s="180" t="s">
        <v>82</v>
      </c>
      <c r="G49" s="146"/>
    </row>
    <row r="50" spans="1:7" x14ac:dyDescent="0.35">
      <c r="A50" s="146" t="s">
        <v>538</v>
      </c>
      <c r="B50" s="146" t="s">
        <v>1892</v>
      </c>
      <c r="C50" s="180" t="s">
        <v>82</v>
      </c>
      <c r="D50" s="180" t="s">
        <v>82</v>
      </c>
      <c r="E50" s="180"/>
      <c r="F50" s="180" t="s">
        <v>82</v>
      </c>
      <c r="G50" s="146"/>
    </row>
    <row r="51" spans="1:7" x14ac:dyDescent="0.35">
      <c r="A51" s="146" t="s">
        <v>539</v>
      </c>
      <c r="B51" s="146" t="s">
        <v>540</v>
      </c>
      <c r="C51" s="180" t="s">
        <v>82</v>
      </c>
      <c r="D51" s="180" t="s">
        <v>82</v>
      </c>
      <c r="E51" s="180"/>
      <c r="F51" s="180" t="s">
        <v>82</v>
      </c>
      <c r="G51" s="146"/>
    </row>
    <row r="52" spans="1:7" x14ac:dyDescent="0.35">
      <c r="A52" s="146" t="s">
        <v>541</v>
      </c>
      <c r="B52" s="146" t="s">
        <v>542</v>
      </c>
      <c r="C52" s="180" t="s">
        <v>82</v>
      </c>
      <c r="D52" s="180" t="s">
        <v>82</v>
      </c>
      <c r="E52" s="180"/>
      <c r="F52" s="180" t="s">
        <v>82</v>
      </c>
      <c r="G52" s="146"/>
    </row>
    <row r="53" spans="1:7" x14ac:dyDescent="0.35">
      <c r="A53" s="146" t="s">
        <v>543</v>
      </c>
      <c r="B53" s="146" t="s">
        <v>544</v>
      </c>
      <c r="C53" s="180" t="s">
        <v>82</v>
      </c>
      <c r="D53" s="180" t="s">
        <v>82</v>
      </c>
      <c r="E53" s="180"/>
      <c r="F53" s="180" t="s">
        <v>82</v>
      </c>
      <c r="G53" s="146"/>
    </row>
    <row r="54" spans="1:7" x14ac:dyDescent="0.35">
      <c r="A54" s="146" t="s">
        <v>545</v>
      </c>
      <c r="B54" s="146" t="s">
        <v>546</v>
      </c>
      <c r="C54" s="180" t="s">
        <v>82</v>
      </c>
      <c r="D54" s="180" t="s">
        <v>82</v>
      </c>
      <c r="E54" s="180"/>
      <c r="F54" s="180" t="s">
        <v>82</v>
      </c>
      <c r="G54" s="146"/>
    </row>
    <row r="55" spans="1:7" x14ac:dyDescent="0.35">
      <c r="A55" s="146" t="s">
        <v>547</v>
      </c>
      <c r="B55" s="146" t="s">
        <v>548</v>
      </c>
      <c r="C55" s="180" t="s">
        <v>82</v>
      </c>
      <c r="D55" s="180" t="s">
        <v>82</v>
      </c>
      <c r="E55" s="180"/>
      <c r="F55" s="180" t="s">
        <v>82</v>
      </c>
      <c r="G55" s="146"/>
    </row>
    <row r="56" spans="1:7" x14ac:dyDescent="0.35">
      <c r="A56" s="146" t="s">
        <v>549</v>
      </c>
      <c r="B56" s="146" t="s">
        <v>550</v>
      </c>
      <c r="C56" s="180" t="s">
        <v>82</v>
      </c>
      <c r="D56" s="180" t="s">
        <v>82</v>
      </c>
      <c r="E56" s="180"/>
      <c r="F56" s="180" t="s">
        <v>82</v>
      </c>
      <c r="G56" s="146"/>
    </row>
    <row r="57" spans="1:7" x14ac:dyDescent="0.35">
      <c r="A57" s="146" t="s">
        <v>551</v>
      </c>
      <c r="B57" s="146" t="s">
        <v>552</v>
      </c>
      <c r="C57" s="180" t="s">
        <v>82</v>
      </c>
      <c r="D57" s="180" t="s">
        <v>82</v>
      </c>
      <c r="E57" s="180"/>
      <c r="F57" s="180" t="s">
        <v>82</v>
      </c>
      <c r="G57" s="146"/>
    </row>
    <row r="58" spans="1:7" x14ac:dyDescent="0.35">
      <c r="A58" s="146" t="s">
        <v>553</v>
      </c>
      <c r="B58" s="146" t="s">
        <v>554</v>
      </c>
      <c r="C58" s="180" t="s">
        <v>82</v>
      </c>
      <c r="D58" s="180" t="s">
        <v>82</v>
      </c>
      <c r="E58" s="180"/>
      <c r="F58" s="180" t="s">
        <v>82</v>
      </c>
      <c r="G58" s="146"/>
    </row>
    <row r="59" spans="1:7" x14ac:dyDescent="0.35">
      <c r="A59" s="146" t="s">
        <v>555</v>
      </c>
      <c r="B59" s="146" t="s">
        <v>556</v>
      </c>
      <c r="C59" s="180" t="s">
        <v>82</v>
      </c>
      <c r="D59" s="180" t="s">
        <v>82</v>
      </c>
      <c r="E59" s="180"/>
      <c r="F59" s="180" t="s">
        <v>82</v>
      </c>
      <c r="G59" s="146"/>
    </row>
    <row r="60" spans="1:7" x14ac:dyDescent="0.35">
      <c r="A60" s="146" t="s">
        <v>557</v>
      </c>
      <c r="B60" s="146" t="s">
        <v>3</v>
      </c>
      <c r="C60" s="180" t="s">
        <v>82</v>
      </c>
      <c r="D60" s="180" t="s">
        <v>82</v>
      </c>
      <c r="E60" s="180"/>
      <c r="F60" s="180" t="s">
        <v>82</v>
      </c>
      <c r="G60" s="146"/>
    </row>
    <row r="61" spans="1:7" x14ac:dyDescent="0.35">
      <c r="A61" s="146" t="s">
        <v>558</v>
      </c>
      <c r="B61" s="146" t="s">
        <v>559</v>
      </c>
      <c r="C61" s="180" t="s">
        <v>82</v>
      </c>
      <c r="D61" s="180" t="s">
        <v>82</v>
      </c>
      <c r="E61" s="180"/>
      <c r="F61" s="180" t="s">
        <v>82</v>
      </c>
      <c r="G61" s="146"/>
    </row>
    <row r="62" spans="1:7" x14ac:dyDescent="0.35">
      <c r="A62" s="146" t="s">
        <v>560</v>
      </c>
      <c r="B62" s="146" t="s">
        <v>561</v>
      </c>
      <c r="C62" s="180" t="s">
        <v>82</v>
      </c>
      <c r="D62" s="180" t="s">
        <v>82</v>
      </c>
      <c r="E62" s="180"/>
      <c r="F62" s="180" t="s">
        <v>82</v>
      </c>
      <c r="G62" s="146"/>
    </row>
    <row r="63" spans="1:7" x14ac:dyDescent="0.35">
      <c r="A63" s="146" t="s">
        <v>562</v>
      </c>
      <c r="B63" s="146" t="s">
        <v>563</v>
      </c>
      <c r="C63" s="180" t="s">
        <v>82</v>
      </c>
      <c r="D63" s="180" t="s">
        <v>82</v>
      </c>
      <c r="E63" s="180"/>
      <c r="F63" s="180" t="s">
        <v>82</v>
      </c>
      <c r="G63" s="146"/>
    </row>
    <row r="64" spans="1:7" x14ac:dyDescent="0.35">
      <c r="A64" s="146" t="s">
        <v>564</v>
      </c>
      <c r="B64" s="146" t="s">
        <v>565</v>
      </c>
      <c r="C64" s="180" t="s">
        <v>82</v>
      </c>
      <c r="D64" s="180" t="s">
        <v>82</v>
      </c>
      <c r="E64" s="180"/>
      <c r="F64" s="180" t="s">
        <v>82</v>
      </c>
      <c r="G64" s="146"/>
    </row>
    <row r="65" spans="1:7" x14ac:dyDescent="0.35">
      <c r="A65" s="146" t="s">
        <v>566</v>
      </c>
      <c r="B65" s="146" t="s">
        <v>567</v>
      </c>
      <c r="C65" s="180" t="s">
        <v>82</v>
      </c>
      <c r="D65" s="180" t="s">
        <v>82</v>
      </c>
      <c r="E65" s="180"/>
      <c r="F65" s="180" t="s">
        <v>82</v>
      </c>
      <c r="G65" s="146"/>
    </row>
    <row r="66" spans="1:7" x14ac:dyDescent="0.35">
      <c r="A66" s="146" t="s">
        <v>568</v>
      </c>
      <c r="B66" s="146" t="s">
        <v>569</v>
      </c>
      <c r="C66" s="180" t="s">
        <v>82</v>
      </c>
      <c r="D66" s="180" t="s">
        <v>82</v>
      </c>
      <c r="E66" s="180"/>
      <c r="F66" s="180" t="s">
        <v>82</v>
      </c>
      <c r="G66" s="146"/>
    </row>
    <row r="67" spans="1:7" x14ac:dyDescent="0.35">
      <c r="A67" s="146" t="s">
        <v>570</v>
      </c>
      <c r="B67" s="146" t="s">
        <v>571</v>
      </c>
      <c r="C67" s="180" t="s">
        <v>82</v>
      </c>
      <c r="D67" s="180" t="s">
        <v>82</v>
      </c>
      <c r="E67" s="180"/>
      <c r="F67" s="180" t="s">
        <v>82</v>
      </c>
      <c r="G67" s="146"/>
    </row>
    <row r="68" spans="1:7" x14ac:dyDescent="0.35">
      <c r="A68" s="146" t="s">
        <v>572</v>
      </c>
      <c r="B68" s="146" t="s">
        <v>573</v>
      </c>
      <c r="C68" s="180" t="s">
        <v>82</v>
      </c>
      <c r="D68" s="180" t="s">
        <v>82</v>
      </c>
      <c r="E68" s="180"/>
      <c r="F68" s="180" t="s">
        <v>82</v>
      </c>
      <c r="G68" s="146"/>
    </row>
    <row r="69" spans="1:7" x14ac:dyDescent="0.35">
      <c r="A69" s="237" t="s">
        <v>574</v>
      </c>
      <c r="B69" s="146" t="s">
        <v>575</v>
      </c>
      <c r="C69" s="180" t="s">
        <v>82</v>
      </c>
      <c r="D69" s="180" t="s">
        <v>82</v>
      </c>
      <c r="E69" s="180"/>
      <c r="F69" s="180" t="s">
        <v>82</v>
      </c>
      <c r="G69" s="146"/>
    </row>
    <row r="70" spans="1:7" x14ac:dyDescent="0.35">
      <c r="A70" s="237" t="s">
        <v>576</v>
      </c>
      <c r="B70" s="146" t="s">
        <v>577</v>
      </c>
      <c r="C70" s="180" t="s">
        <v>82</v>
      </c>
      <c r="D70" s="180" t="s">
        <v>82</v>
      </c>
      <c r="E70" s="180"/>
      <c r="F70" s="180" t="s">
        <v>82</v>
      </c>
      <c r="G70" s="146"/>
    </row>
    <row r="71" spans="1:7" x14ac:dyDescent="0.35">
      <c r="A71" s="237" t="s">
        <v>578</v>
      </c>
      <c r="B71" s="146" t="s">
        <v>6</v>
      </c>
      <c r="C71" s="180" t="s">
        <v>82</v>
      </c>
      <c r="D71" s="180" t="s">
        <v>82</v>
      </c>
      <c r="E71" s="180"/>
      <c r="F71" s="180" t="s">
        <v>82</v>
      </c>
      <c r="G71" s="146"/>
    </row>
    <row r="72" spans="1:7" x14ac:dyDescent="0.35">
      <c r="A72" s="237" t="s">
        <v>579</v>
      </c>
      <c r="B72" s="166" t="s">
        <v>318</v>
      </c>
      <c r="C72" s="179">
        <f>SUM(C73:C75)</f>
        <v>0</v>
      </c>
      <c r="D72" s="179">
        <f>SUM(D73:D75)</f>
        <v>0</v>
      </c>
      <c r="E72" s="180"/>
      <c r="F72" s="179">
        <f>SUM(F73:F75)</f>
        <v>0</v>
      </c>
      <c r="G72" s="146"/>
    </row>
    <row r="73" spans="1:7" x14ac:dyDescent="0.35">
      <c r="A73" s="237" t="s">
        <v>581</v>
      </c>
      <c r="B73" s="146" t="s">
        <v>583</v>
      </c>
      <c r="C73" s="180" t="s">
        <v>82</v>
      </c>
      <c r="D73" s="180" t="s">
        <v>82</v>
      </c>
      <c r="E73" s="180"/>
      <c r="F73" s="180" t="s">
        <v>82</v>
      </c>
      <c r="G73" s="146"/>
    </row>
    <row r="74" spans="1:7" x14ac:dyDescent="0.35">
      <c r="A74" s="237" t="s">
        <v>582</v>
      </c>
      <c r="B74" s="146" t="s">
        <v>585</v>
      </c>
      <c r="C74" s="180" t="s">
        <v>82</v>
      </c>
      <c r="D74" s="180" t="s">
        <v>82</v>
      </c>
      <c r="E74" s="180"/>
      <c r="F74" s="180" t="s">
        <v>82</v>
      </c>
      <c r="G74" s="146"/>
    </row>
    <row r="75" spans="1:7" x14ac:dyDescent="0.35">
      <c r="A75" s="237" t="s">
        <v>584</v>
      </c>
      <c r="B75" s="146" t="s">
        <v>2</v>
      </c>
      <c r="C75" s="180" t="s">
        <v>82</v>
      </c>
      <c r="D75" s="180" t="s">
        <v>82</v>
      </c>
      <c r="E75" s="180"/>
      <c r="F75" s="180" t="s">
        <v>82</v>
      </c>
      <c r="G75" s="146"/>
    </row>
    <row r="76" spans="1:7" x14ac:dyDescent="0.35">
      <c r="A76" s="237" t="s">
        <v>1461</v>
      </c>
      <c r="B76" s="166" t="s">
        <v>146</v>
      </c>
      <c r="C76" s="179">
        <f>SUM(C77:C87)</f>
        <v>0</v>
      </c>
      <c r="D76" s="179">
        <f>SUM(D77:D87)</f>
        <v>0</v>
      </c>
      <c r="E76" s="180"/>
      <c r="F76" s="179">
        <f>SUM(F77:F87)</f>
        <v>0</v>
      </c>
      <c r="G76" s="146"/>
    </row>
    <row r="77" spans="1:7" x14ac:dyDescent="0.35">
      <c r="A77" s="237" t="s">
        <v>586</v>
      </c>
      <c r="B77" s="167" t="s">
        <v>320</v>
      </c>
      <c r="C77" s="180" t="s">
        <v>82</v>
      </c>
      <c r="D77" s="180" t="s">
        <v>82</v>
      </c>
      <c r="E77" s="180"/>
      <c r="F77" s="180" t="s">
        <v>82</v>
      </c>
      <c r="G77" s="146"/>
    </row>
    <row r="78" spans="1:7" s="236" customFormat="1" x14ac:dyDescent="0.35">
      <c r="A78" s="237" t="s">
        <v>587</v>
      </c>
      <c r="B78" s="237" t="s">
        <v>580</v>
      </c>
      <c r="C78" s="238" t="s">
        <v>82</v>
      </c>
      <c r="D78" s="238" t="s">
        <v>82</v>
      </c>
      <c r="E78" s="238"/>
      <c r="F78" s="238" t="s">
        <v>82</v>
      </c>
      <c r="G78" s="237"/>
    </row>
    <row r="79" spans="1:7" x14ac:dyDescent="0.35">
      <c r="A79" s="237" t="s">
        <v>588</v>
      </c>
      <c r="B79" s="167" t="s">
        <v>322</v>
      </c>
      <c r="C79" s="180" t="s">
        <v>82</v>
      </c>
      <c r="D79" s="180" t="s">
        <v>82</v>
      </c>
      <c r="E79" s="180"/>
      <c r="F79" s="180" t="s">
        <v>82</v>
      </c>
      <c r="G79" s="146"/>
    </row>
    <row r="80" spans="1:7" x14ac:dyDescent="0.35">
      <c r="A80" s="146" t="s">
        <v>589</v>
      </c>
      <c r="B80" s="167" t="s">
        <v>324</v>
      </c>
      <c r="C80" s="180" t="s">
        <v>82</v>
      </c>
      <c r="D80" s="180" t="s">
        <v>82</v>
      </c>
      <c r="E80" s="180"/>
      <c r="F80" s="180" t="s">
        <v>82</v>
      </c>
      <c r="G80" s="146"/>
    </row>
    <row r="81" spans="1:7" x14ac:dyDescent="0.35">
      <c r="A81" s="146" t="s">
        <v>590</v>
      </c>
      <c r="B81" s="167" t="s">
        <v>12</v>
      </c>
      <c r="C81" s="180" t="s">
        <v>82</v>
      </c>
      <c r="D81" s="180" t="s">
        <v>82</v>
      </c>
      <c r="E81" s="180"/>
      <c r="F81" s="180" t="s">
        <v>82</v>
      </c>
      <c r="G81" s="146"/>
    </row>
    <row r="82" spans="1:7" x14ac:dyDescent="0.35">
      <c r="A82" s="146" t="s">
        <v>591</v>
      </c>
      <c r="B82" s="167" t="s">
        <v>327</v>
      </c>
      <c r="C82" s="180" t="s">
        <v>82</v>
      </c>
      <c r="D82" s="180" t="s">
        <v>82</v>
      </c>
      <c r="E82" s="180"/>
      <c r="F82" s="180" t="s">
        <v>82</v>
      </c>
      <c r="G82" s="146"/>
    </row>
    <row r="83" spans="1:7" x14ac:dyDescent="0.35">
      <c r="A83" s="146" t="s">
        <v>592</v>
      </c>
      <c r="B83" s="167" t="s">
        <v>329</v>
      </c>
      <c r="C83" s="180" t="s">
        <v>82</v>
      </c>
      <c r="D83" s="180" t="s">
        <v>82</v>
      </c>
      <c r="E83" s="180"/>
      <c r="F83" s="180" t="s">
        <v>82</v>
      </c>
      <c r="G83" s="146"/>
    </row>
    <row r="84" spans="1:7" x14ac:dyDescent="0.35">
      <c r="A84" s="146" t="s">
        <v>593</v>
      </c>
      <c r="B84" s="167" t="s">
        <v>331</v>
      </c>
      <c r="C84" s="180" t="s">
        <v>82</v>
      </c>
      <c r="D84" s="180" t="s">
        <v>82</v>
      </c>
      <c r="E84" s="180"/>
      <c r="F84" s="180" t="s">
        <v>82</v>
      </c>
      <c r="G84" s="146"/>
    </row>
    <row r="85" spans="1:7" x14ac:dyDescent="0.35">
      <c r="A85" s="146" t="s">
        <v>594</v>
      </c>
      <c r="B85" s="167" t="s">
        <v>333</v>
      </c>
      <c r="C85" s="180" t="s">
        <v>82</v>
      </c>
      <c r="D85" s="180" t="s">
        <v>82</v>
      </c>
      <c r="E85" s="180"/>
      <c r="F85" s="180" t="s">
        <v>82</v>
      </c>
      <c r="G85" s="146"/>
    </row>
    <row r="86" spans="1:7" x14ac:dyDescent="0.35">
      <c r="A86" s="146" t="s">
        <v>595</v>
      </c>
      <c r="B86" s="167" t="s">
        <v>335</v>
      </c>
      <c r="C86" s="180" t="s">
        <v>82</v>
      </c>
      <c r="D86" s="180" t="s">
        <v>82</v>
      </c>
      <c r="E86" s="180"/>
      <c r="F86" s="180" t="s">
        <v>82</v>
      </c>
      <c r="G86" s="146"/>
    </row>
    <row r="87" spans="1:7" x14ac:dyDescent="0.35">
      <c r="A87" s="146" t="s">
        <v>596</v>
      </c>
      <c r="B87" s="167" t="s">
        <v>146</v>
      </c>
      <c r="C87" s="180" t="s">
        <v>82</v>
      </c>
      <c r="D87" s="180" t="s">
        <v>82</v>
      </c>
      <c r="E87" s="180"/>
      <c r="F87" s="180" t="s">
        <v>82</v>
      </c>
      <c r="G87" s="146"/>
    </row>
    <row r="88" spans="1:7" outlineLevel="1" x14ac:dyDescent="0.35">
      <c r="A88" s="146" t="s">
        <v>597</v>
      </c>
      <c r="B88" s="163" t="s">
        <v>150</v>
      </c>
      <c r="C88" s="180"/>
      <c r="D88" s="180"/>
      <c r="E88" s="180"/>
      <c r="F88" s="180"/>
      <c r="G88" s="146"/>
    </row>
    <row r="89" spans="1:7" outlineLevel="1" x14ac:dyDescent="0.35">
      <c r="A89" s="146" t="s">
        <v>598</v>
      </c>
      <c r="B89" s="163" t="s">
        <v>150</v>
      </c>
      <c r="C89" s="180"/>
      <c r="D89" s="180"/>
      <c r="E89" s="180"/>
      <c r="F89" s="180"/>
      <c r="G89" s="146"/>
    </row>
    <row r="90" spans="1:7" outlineLevel="1" x14ac:dyDescent="0.35">
      <c r="A90" s="146" t="s">
        <v>599</v>
      </c>
      <c r="B90" s="163" t="s">
        <v>150</v>
      </c>
      <c r="C90" s="180"/>
      <c r="D90" s="180"/>
      <c r="E90" s="180"/>
      <c r="F90" s="180"/>
      <c r="G90" s="146"/>
    </row>
    <row r="91" spans="1:7" outlineLevel="1" x14ac:dyDescent="0.35">
      <c r="A91" s="146" t="s">
        <v>600</v>
      </c>
      <c r="B91" s="163" t="s">
        <v>150</v>
      </c>
      <c r="C91" s="180"/>
      <c r="D91" s="180"/>
      <c r="E91" s="180"/>
      <c r="F91" s="180"/>
      <c r="G91" s="146"/>
    </row>
    <row r="92" spans="1:7" outlineLevel="1" x14ac:dyDescent="0.35">
      <c r="A92" s="146" t="s">
        <v>601</v>
      </c>
      <c r="B92" s="163" t="s">
        <v>150</v>
      </c>
      <c r="C92" s="180"/>
      <c r="D92" s="180"/>
      <c r="E92" s="180"/>
      <c r="F92" s="180"/>
      <c r="G92" s="146"/>
    </row>
    <row r="93" spans="1:7" outlineLevel="1" x14ac:dyDescent="0.35">
      <c r="A93" s="146" t="s">
        <v>602</v>
      </c>
      <c r="B93" s="163" t="s">
        <v>150</v>
      </c>
      <c r="C93" s="180"/>
      <c r="D93" s="180"/>
      <c r="E93" s="180"/>
      <c r="F93" s="180"/>
      <c r="G93" s="146"/>
    </row>
    <row r="94" spans="1:7" outlineLevel="1" x14ac:dyDescent="0.35">
      <c r="A94" s="146" t="s">
        <v>603</v>
      </c>
      <c r="B94" s="163" t="s">
        <v>150</v>
      </c>
      <c r="C94" s="180"/>
      <c r="D94" s="180"/>
      <c r="E94" s="180"/>
      <c r="F94" s="180"/>
      <c r="G94" s="146"/>
    </row>
    <row r="95" spans="1:7" outlineLevel="1" x14ac:dyDescent="0.35">
      <c r="A95" s="146" t="s">
        <v>604</v>
      </c>
      <c r="B95" s="163" t="s">
        <v>150</v>
      </c>
      <c r="C95" s="180"/>
      <c r="D95" s="180"/>
      <c r="E95" s="180"/>
      <c r="F95" s="180"/>
      <c r="G95" s="146"/>
    </row>
    <row r="96" spans="1:7" outlineLevel="1" x14ac:dyDescent="0.35">
      <c r="A96" s="146" t="s">
        <v>605</v>
      </c>
      <c r="B96" s="163" t="s">
        <v>150</v>
      </c>
      <c r="C96" s="180"/>
      <c r="D96" s="180"/>
      <c r="E96" s="180"/>
      <c r="F96" s="180"/>
      <c r="G96" s="146"/>
    </row>
    <row r="97" spans="1:7" outlineLevel="1" x14ac:dyDescent="0.35">
      <c r="A97" s="146" t="s">
        <v>606</v>
      </c>
      <c r="B97" s="163" t="s">
        <v>150</v>
      </c>
      <c r="C97" s="180"/>
      <c r="D97" s="180"/>
      <c r="E97" s="180"/>
      <c r="F97" s="180"/>
      <c r="G97" s="146"/>
    </row>
    <row r="98" spans="1:7" ht="15" customHeight="1" x14ac:dyDescent="0.35">
      <c r="A98" s="157"/>
      <c r="B98" s="195" t="s">
        <v>1472</v>
      </c>
      <c r="C98" s="157" t="s">
        <v>515</v>
      </c>
      <c r="D98" s="157" t="s">
        <v>516</v>
      </c>
      <c r="E98" s="164"/>
      <c r="F98" s="159" t="s">
        <v>483</v>
      </c>
      <c r="G98" s="159"/>
    </row>
    <row r="99" spans="1:7" x14ac:dyDescent="0.35">
      <c r="A99" s="146" t="s">
        <v>607</v>
      </c>
      <c r="B99" s="167" t="s">
        <v>608</v>
      </c>
      <c r="C99" s="180" t="s">
        <v>82</v>
      </c>
      <c r="D99" s="180" t="s">
        <v>82</v>
      </c>
      <c r="E99" s="180"/>
      <c r="F99" s="180" t="s">
        <v>82</v>
      </c>
      <c r="G99" s="146"/>
    </row>
    <row r="100" spans="1:7" x14ac:dyDescent="0.35">
      <c r="A100" s="146" t="s">
        <v>609</v>
      </c>
      <c r="B100" s="167" t="s">
        <v>608</v>
      </c>
      <c r="C100" s="180" t="s">
        <v>82</v>
      </c>
      <c r="D100" s="180" t="s">
        <v>82</v>
      </c>
      <c r="E100" s="180"/>
      <c r="F100" s="180" t="s">
        <v>82</v>
      </c>
      <c r="G100" s="146"/>
    </row>
    <row r="101" spans="1:7" x14ac:dyDescent="0.35">
      <c r="A101" s="146" t="s">
        <v>610</v>
      </c>
      <c r="B101" s="167" t="s">
        <v>608</v>
      </c>
      <c r="C101" s="180" t="s">
        <v>82</v>
      </c>
      <c r="D101" s="180" t="s">
        <v>82</v>
      </c>
      <c r="E101" s="180"/>
      <c r="F101" s="180" t="s">
        <v>82</v>
      </c>
      <c r="G101" s="146"/>
    </row>
    <row r="102" spans="1:7" x14ac:dyDescent="0.35">
      <c r="A102" s="146" t="s">
        <v>611</v>
      </c>
      <c r="B102" s="167" t="s">
        <v>608</v>
      </c>
      <c r="C102" s="180" t="s">
        <v>82</v>
      </c>
      <c r="D102" s="180" t="s">
        <v>82</v>
      </c>
      <c r="E102" s="180"/>
      <c r="F102" s="180" t="s">
        <v>82</v>
      </c>
      <c r="G102" s="146"/>
    </row>
    <row r="103" spans="1:7" x14ac:dyDescent="0.35">
      <c r="A103" s="146" t="s">
        <v>612</v>
      </c>
      <c r="B103" s="167" t="s">
        <v>608</v>
      </c>
      <c r="C103" s="180" t="s">
        <v>82</v>
      </c>
      <c r="D103" s="180" t="s">
        <v>82</v>
      </c>
      <c r="E103" s="180"/>
      <c r="F103" s="180" t="s">
        <v>82</v>
      </c>
      <c r="G103" s="146"/>
    </row>
    <row r="104" spans="1:7" x14ac:dyDescent="0.35">
      <c r="A104" s="146" t="s">
        <v>613</v>
      </c>
      <c r="B104" s="167" t="s">
        <v>608</v>
      </c>
      <c r="C104" s="180" t="s">
        <v>82</v>
      </c>
      <c r="D104" s="180" t="s">
        <v>82</v>
      </c>
      <c r="E104" s="180"/>
      <c r="F104" s="180" t="s">
        <v>82</v>
      </c>
      <c r="G104" s="146"/>
    </row>
    <row r="105" spans="1:7" x14ac:dyDescent="0.35">
      <c r="A105" s="146" t="s">
        <v>614</v>
      </c>
      <c r="B105" s="167" t="s">
        <v>608</v>
      </c>
      <c r="C105" s="180" t="s">
        <v>82</v>
      </c>
      <c r="D105" s="180" t="s">
        <v>82</v>
      </c>
      <c r="E105" s="180"/>
      <c r="F105" s="180" t="s">
        <v>82</v>
      </c>
      <c r="G105" s="146"/>
    </row>
    <row r="106" spans="1:7" x14ac:dyDescent="0.35">
      <c r="A106" s="146" t="s">
        <v>615</v>
      </c>
      <c r="B106" s="167" t="s">
        <v>608</v>
      </c>
      <c r="C106" s="180" t="s">
        <v>82</v>
      </c>
      <c r="D106" s="180" t="s">
        <v>82</v>
      </c>
      <c r="E106" s="180"/>
      <c r="F106" s="180" t="s">
        <v>82</v>
      </c>
      <c r="G106" s="146"/>
    </row>
    <row r="107" spans="1:7" x14ac:dyDescent="0.35">
      <c r="A107" s="146" t="s">
        <v>616</v>
      </c>
      <c r="B107" s="167" t="s">
        <v>608</v>
      </c>
      <c r="C107" s="180" t="s">
        <v>82</v>
      </c>
      <c r="D107" s="180" t="s">
        <v>82</v>
      </c>
      <c r="E107" s="180"/>
      <c r="F107" s="180" t="s">
        <v>82</v>
      </c>
      <c r="G107" s="146"/>
    </row>
    <row r="108" spans="1:7" x14ac:dyDescent="0.35">
      <c r="A108" s="146" t="s">
        <v>617</v>
      </c>
      <c r="B108" s="167" t="s">
        <v>608</v>
      </c>
      <c r="C108" s="180" t="s">
        <v>82</v>
      </c>
      <c r="D108" s="180" t="s">
        <v>82</v>
      </c>
      <c r="E108" s="180"/>
      <c r="F108" s="180" t="s">
        <v>82</v>
      </c>
      <c r="G108" s="146"/>
    </row>
    <row r="109" spans="1:7" x14ac:dyDescent="0.35">
      <c r="A109" s="146" t="s">
        <v>618</v>
      </c>
      <c r="B109" s="167" t="s">
        <v>608</v>
      </c>
      <c r="C109" s="180" t="s">
        <v>82</v>
      </c>
      <c r="D109" s="180" t="s">
        <v>82</v>
      </c>
      <c r="E109" s="180"/>
      <c r="F109" s="180" t="s">
        <v>82</v>
      </c>
      <c r="G109" s="146"/>
    </row>
    <row r="110" spans="1:7" x14ac:dyDescent="0.35">
      <c r="A110" s="146" t="s">
        <v>619</v>
      </c>
      <c r="B110" s="167" t="s">
        <v>608</v>
      </c>
      <c r="C110" s="180" t="s">
        <v>82</v>
      </c>
      <c r="D110" s="180" t="s">
        <v>82</v>
      </c>
      <c r="E110" s="180"/>
      <c r="F110" s="180" t="s">
        <v>82</v>
      </c>
      <c r="G110" s="146"/>
    </row>
    <row r="111" spans="1:7" x14ac:dyDescent="0.35">
      <c r="A111" s="146" t="s">
        <v>620</v>
      </c>
      <c r="B111" s="167" t="s">
        <v>608</v>
      </c>
      <c r="C111" s="180" t="s">
        <v>82</v>
      </c>
      <c r="D111" s="180" t="s">
        <v>82</v>
      </c>
      <c r="E111" s="180"/>
      <c r="F111" s="180" t="s">
        <v>82</v>
      </c>
      <c r="G111" s="146"/>
    </row>
    <row r="112" spans="1:7" x14ac:dyDescent="0.35">
      <c r="A112" s="146" t="s">
        <v>621</v>
      </c>
      <c r="B112" s="167" t="s">
        <v>608</v>
      </c>
      <c r="C112" s="180" t="s">
        <v>82</v>
      </c>
      <c r="D112" s="180" t="s">
        <v>82</v>
      </c>
      <c r="E112" s="180"/>
      <c r="F112" s="180" t="s">
        <v>82</v>
      </c>
      <c r="G112" s="146"/>
    </row>
    <row r="113" spans="1:7" x14ac:dyDescent="0.35">
      <c r="A113" s="146" t="s">
        <v>622</v>
      </c>
      <c r="B113" s="167" t="s">
        <v>608</v>
      </c>
      <c r="C113" s="180" t="s">
        <v>82</v>
      </c>
      <c r="D113" s="180" t="s">
        <v>82</v>
      </c>
      <c r="E113" s="180"/>
      <c r="F113" s="180" t="s">
        <v>82</v>
      </c>
      <c r="G113" s="146"/>
    </row>
    <row r="114" spans="1:7" x14ac:dyDescent="0.35">
      <c r="A114" s="146" t="s">
        <v>623</v>
      </c>
      <c r="B114" s="167" t="s">
        <v>608</v>
      </c>
      <c r="C114" s="180" t="s">
        <v>82</v>
      </c>
      <c r="D114" s="180" t="s">
        <v>82</v>
      </c>
      <c r="E114" s="180"/>
      <c r="F114" s="180" t="s">
        <v>82</v>
      </c>
      <c r="G114" s="146"/>
    </row>
    <row r="115" spans="1:7" x14ac:dyDescent="0.35">
      <c r="A115" s="146" t="s">
        <v>624</v>
      </c>
      <c r="B115" s="167" t="s">
        <v>608</v>
      </c>
      <c r="C115" s="180" t="s">
        <v>82</v>
      </c>
      <c r="D115" s="180" t="s">
        <v>82</v>
      </c>
      <c r="E115" s="180"/>
      <c r="F115" s="180" t="s">
        <v>82</v>
      </c>
      <c r="G115" s="146"/>
    </row>
    <row r="116" spans="1:7" x14ac:dyDescent="0.35">
      <c r="A116" s="146" t="s">
        <v>625</v>
      </c>
      <c r="B116" s="167" t="s">
        <v>608</v>
      </c>
      <c r="C116" s="180" t="s">
        <v>82</v>
      </c>
      <c r="D116" s="180" t="s">
        <v>82</v>
      </c>
      <c r="E116" s="180"/>
      <c r="F116" s="180" t="s">
        <v>82</v>
      </c>
      <c r="G116" s="146"/>
    </row>
    <row r="117" spans="1:7" x14ac:dyDescent="0.35">
      <c r="A117" s="146" t="s">
        <v>626</v>
      </c>
      <c r="B117" s="167" t="s">
        <v>608</v>
      </c>
      <c r="C117" s="180" t="s">
        <v>82</v>
      </c>
      <c r="D117" s="180" t="s">
        <v>82</v>
      </c>
      <c r="E117" s="180"/>
      <c r="F117" s="180" t="s">
        <v>82</v>
      </c>
      <c r="G117" s="146"/>
    </row>
    <row r="118" spans="1:7" x14ac:dyDescent="0.35">
      <c r="A118" s="146" t="s">
        <v>627</v>
      </c>
      <c r="B118" s="167" t="s">
        <v>608</v>
      </c>
      <c r="C118" s="180" t="s">
        <v>82</v>
      </c>
      <c r="D118" s="180" t="s">
        <v>82</v>
      </c>
      <c r="E118" s="180"/>
      <c r="F118" s="180" t="s">
        <v>82</v>
      </c>
      <c r="G118" s="146"/>
    </row>
    <row r="119" spans="1:7" x14ac:dyDescent="0.35">
      <c r="A119" s="146" t="s">
        <v>628</v>
      </c>
      <c r="B119" s="167" t="s">
        <v>608</v>
      </c>
      <c r="C119" s="180" t="s">
        <v>82</v>
      </c>
      <c r="D119" s="180" t="s">
        <v>82</v>
      </c>
      <c r="E119" s="180"/>
      <c r="F119" s="180" t="s">
        <v>82</v>
      </c>
      <c r="G119" s="146"/>
    </row>
    <row r="120" spans="1:7" x14ac:dyDescent="0.35">
      <c r="A120" s="146" t="s">
        <v>629</v>
      </c>
      <c r="B120" s="167" t="s">
        <v>608</v>
      </c>
      <c r="C120" s="180" t="s">
        <v>82</v>
      </c>
      <c r="D120" s="180" t="s">
        <v>82</v>
      </c>
      <c r="E120" s="180"/>
      <c r="F120" s="180" t="s">
        <v>82</v>
      </c>
      <c r="G120" s="146"/>
    </row>
    <row r="121" spans="1:7" x14ac:dyDescent="0.35">
      <c r="A121" s="146" t="s">
        <v>630</v>
      </c>
      <c r="B121" s="167" t="s">
        <v>608</v>
      </c>
      <c r="C121" s="180" t="s">
        <v>82</v>
      </c>
      <c r="D121" s="180" t="s">
        <v>82</v>
      </c>
      <c r="E121" s="180"/>
      <c r="F121" s="180" t="s">
        <v>82</v>
      </c>
      <c r="G121" s="146"/>
    </row>
    <row r="122" spans="1:7" x14ac:dyDescent="0.35">
      <c r="A122" s="146" t="s">
        <v>631</v>
      </c>
      <c r="B122" s="167" t="s">
        <v>608</v>
      </c>
      <c r="C122" s="180" t="s">
        <v>82</v>
      </c>
      <c r="D122" s="180" t="s">
        <v>82</v>
      </c>
      <c r="E122" s="180"/>
      <c r="F122" s="180" t="s">
        <v>82</v>
      </c>
      <c r="G122" s="146"/>
    </row>
    <row r="123" spans="1:7" x14ac:dyDescent="0.35">
      <c r="A123" s="146" t="s">
        <v>632</v>
      </c>
      <c r="B123" s="167" t="s">
        <v>608</v>
      </c>
      <c r="C123" s="180" t="s">
        <v>82</v>
      </c>
      <c r="D123" s="180" t="s">
        <v>82</v>
      </c>
      <c r="E123" s="180"/>
      <c r="F123" s="180" t="s">
        <v>82</v>
      </c>
      <c r="G123" s="146"/>
    </row>
    <row r="124" spans="1:7" x14ac:dyDescent="0.35">
      <c r="A124" s="146" t="s">
        <v>633</v>
      </c>
      <c r="B124" s="167" t="s">
        <v>608</v>
      </c>
      <c r="C124" s="180" t="s">
        <v>82</v>
      </c>
      <c r="D124" s="180" t="s">
        <v>82</v>
      </c>
      <c r="E124" s="180"/>
      <c r="F124" s="180" t="s">
        <v>82</v>
      </c>
      <c r="G124" s="146"/>
    </row>
    <row r="125" spans="1:7" x14ac:dyDescent="0.35">
      <c r="A125" s="146" t="s">
        <v>634</v>
      </c>
      <c r="B125" s="167" t="s">
        <v>608</v>
      </c>
      <c r="C125" s="180" t="s">
        <v>82</v>
      </c>
      <c r="D125" s="180" t="s">
        <v>82</v>
      </c>
      <c r="E125" s="180"/>
      <c r="F125" s="180" t="s">
        <v>82</v>
      </c>
      <c r="G125" s="146"/>
    </row>
    <row r="126" spans="1:7" x14ac:dyDescent="0.35">
      <c r="A126" s="146" t="s">
        <v>635</v>
      </c>
      <c r="B126" s="167" t="s">
        <v>608</v>
      </c>
      <c r="C126" s="180" t="s">
        <v>82</v>
      </c>
      <c r="D126" s="180" t="s">
        <v>82</v>
      </c>
      <c r="E126" s="180"/>
      <c r="F126" s="180" t="s">
        <v>82</v>
      </c>
      <c r="G126" s="146"/>
    </row>
    <row r="127" spans="1:7" x14ac:dyDescent="0.35">
      <c r="A127" s="146" t="s">
        <v>636</v>
      </c>
      <c r="B127" s="167" t="s">
        <v>608</v>
      </c>
      <c r="C127" s="180" t="s">
        <v>82</v>
      </c>
      <c r="D127" s="180" t="s">
        <v>82</v>
      </c>
      <c r="E127" s="180"/>
      <c r="F127" s="180" t="s">
        <v>82</v>
      </c>
      <c r="G127" s="146"/>
    </row>
    <row r="128" spans="1:7" x14ac:dyDescent="0.35">
      <c r="A128" s="146" t="s">
        <v>637</v>
      </c>
      <c r="B128" s="167" t="s">
        <v>608</v>
      </c>
      <c r="C128" s="180" t="s">
        <v>82</v>
      </c>
      <c r="D128" s="180" t="s">
        <v>82</v>
      </c>
      <c r="E128" s="180"/>
      <c r="F128" s="180" t="s">
        <v>82</v>
      </c>
      <c r="G128" s="146"/>
    </row>
    <row r="129" spans="1:7" x14ac:dyDescent="0.35">
      <c r="A129" s="146" t="s">
        <v>638</v>
      </c>
      <c r="B129" s="167" t="s">
        <v>608</v>
      </c>
      <c r="C129" s="180" t="s">
        <v>82</v>
      </c>
      <c r="D129" s="180" t="s">
        <v>82</v>
      </c>
      <c r="E129" s="180"/>
      <c r="F129" s="180" t="s">
        <v>82</v>
      </c>
      <c r="G129" s="146"/>
    </row>
    <row r="130" spans="1:7" x14ac:dyDescent="0.35">
      <c r="A130" s="146" t="s">
        <v>1435</v>
      </c>
      <c r="B130" s="167" t="s">
        <v>608</v>
      </c>
      <c r="C130" s="180" t="s">
        <v>82</v>
      </c>
      <c r="D130" s="180" t="s">
        <v>82</v>
      </c>
      <c r="E130" s="180"/>
      <c r="F130" s="180" t="s">
        <v>82</v>
      </c>
      <c r="G130" s="146"/>
    </row>
    <row r="131" spans="1:7" x14ac:dyDescent="0.35">
      <c r="A131" s="146" t="s">
        <v>1436</v>
      </c>
      <c r="B131" s="167" t="s">
        <v>608</v>
      </c>
      <c r="C131" s="180" t="s">
        <v>82</v>
      </c>
      <c r="D131" s="180" t="s">
        <v>82</v>
      </c>
      <c r="E131" s="180"/>
      <c r="F131" s="180" t="s">
        <v>82</v>
      </c>
      <c r="G131" s="146"/>
    </row>
    <row r="132" spans="1:7" x14ac:dyDescent="0.35">
      <c r="A132" s="146" t="s">
        <v>1437</v>
      </c>
      <c r="B132" s="167" t="s">
        <v>608</v>
      </c>
      <c r="C132" s="180" t="s">
        <v>82</v>
      </c>
      <c r="D132" s="180" t="s">
        <v>82</v>
      </c>
      <c r="E132" s="180"/>
      <c r="F132" s="180" t="s">
        <v>82</v>
      </c>
      <c r="G132" s="146"/>
    </row>
    <row r="133" spans="1:7" x14ac:dyDescent="0.35">
      <c r="A133" s="146" t="s">
        <v>1438</v>
      </c>
      <c r="B133" s="167" t="s">
        <v>608</v>
      </c>
      <c r="C133" s="180" t="s">
        <v>82</v>
      </c>
      <c r="D133" s="180" t="s">
        <v>82</v>
      </c>
      <c r="E133" s="180"/>
      <c r="F133" s="180" t="s">
        <v>82</v>
      </c>
      <c r="G133" s="146"/>
    </row>
    <row r="134" spans="1:7" x14ac:dyDescent="0.35">
      <c r="A134" s="146" t="s">
        <v>1439</v>
      </c>
      <c r="B134" s="167" t="s">
        <v>608</v>
      </c>
      <c r="C134" s="180" t="s">
        <v>82</v>
      </c>
      <c r="D134" s="180" t="s">
        <v>82</v>
      </c>
      <c r="E134" s="180"/>
      <c r="F134" s="180" t="s">
        <v>82</v>
      </c>
      <c r="G134" s="146"/>
    </row>
    <row r="135" spans="1:7" x14ac:dyDescent="0.35">
      <c r="A135" s="146" t="s">
        <v>1440</v>
      </c>
      <c r="B135" s="167" t="s">
        <v>608</v>
      </c>
      <c r="C135" s="180" t="s">
        <v>82</v>
      </c>
      <c r="D135" s="180" t="s">
        <v>82</v>
      </c>
      <c r="E135" s="180"/>
      <c r="F135" s="180" t="s">
        <v>82</v>
      </c>
      <c r="G135" s="146"/>
    </row>
    <row r="136" spans="1:7" x14ac:dyDescent="0.35">
      <c r="A136" s="146" t="s">
        <v>1441</v>
      </c>
      <c r="B136" s="167" t="s">
        <v>608</v>
      </c>
      <c r="C136" s="180" t="s">
        <v>82</v>
      </c>
      <c r="D136" s="180" t="s">
        <v>82</v>
      </c>
      <c r="E136" s="180"/>
      <c r="F136" s="180" t="s">
        <v>82</v>
      </c>
      <c r="G136" s="146"/>
    </row>
    <row r="137" spans="1:7" x14ac:dyDescent="0.35">
      <c r="A137" s="146" t="s">
        <v>1442</v>
      </c>
      <c r="B137" s="167" t="s">
        <v>608</v>
      </c>
      <c r="C137" s="180" t="s">
        <v>82</v>
      </c>
      <c r="D137" s="180" t="s">
        <v>82</v>
      </c>
      <c r="E137" s="180"/>
      <c r="F137" s="180" t="s">
        <v>82</v>
      </c>
      <c r="G137" s="146"/>
    </row>
    <row r="138" spans="1:7" x14ac:dyDescent="0.35">
      <c r="A138" s="146" t="s">
        <v>1443</v>
      </c>
      <c r="B138" s="167" t="s">
        <v>608</v>
      </c>
      <c r="C138" s="180" t="s">
        <v>82</v>
      </c>
      <c r="D138" s="180" t="s">
        <v>82</v>
      </c>
      <c r="E138" s="180"/>
      <c r="F138" s="180" t="s">
        <v>82</v>
      </c>
      <c r="G138" s="146"/>
    </row>
    <row r="139" spans="1:7" x14ac:dyDescent="0.35">
      <c r="A139" s="146" t="s">
        <v>1444</v>
      </c>
      <c r="B139" s="167" t="s">
        <v>608</v>
      </c>
      <c r="C139" s="180" t="s">
        <v>82</v>
      </c>
      <c r="D139" s="180" t="s">
        <v>82</v>
      </c>
      <c r="E139" s="180"/>
      <c r="F139" s="180" t="s">
        <v>82</v>
      </c>
      <c r="G139" s="146"/>
    </row>
    <row r="140" spans="1:7" x14ac:dyDescent="0.35">
      <c r="A140" s="146" t="s">
        <v>1445</v>
      </c>
      <c r="B140" s="167" t="s">
        <v>608</v>
      </c>
      <c r="C140" s="180" t="s">
        <v>82</v>
      </c>
      <c r="D140" s="180" t="s">
        <v>82</v>
      </c>
      <c r="E140" s="180"/>
      <c r="F140" s="180" t="s">
        <v>82</v>
      </c>
      <c r="G140" s="146"/>
    </row>
    <row r="141" spans="1:7" x14ac:dyDescent="0.35">
      <c r="A141" s="146" t="s">
        <v>1446</v>
      </c>
      <c r="B141" s="167" t="s">
        <v>608</v>
      </c>
      <c r="C141" s="180" t="s">
        <v>82</v>
      </c>
      <c r="D141" s="180" t="s">
        <v>82</v>
      </c>
      <c r="E141" s="180"/>
      <c r="F141" s="180" t="s">
        <v>82</v>
      </c>
      <c r="G141" s="146"/>
    </row>
    <row r="142" spans="1:7" x14ac:dyDescent="0.35">
      <c r="A142" s="146" t="s">
        <v>1447</v>
      </c>
      <c r="B142" s="167" t="s">
        <v>608</v>
      </c>
      <c r="C142" s="180" t="s">
        <v>82</v>
      </c>
      <c r="D142" s="180" t="s">
        <v>82</v>
      </c>
      <c r="E142" s="180"/>
      <c r="F142" s="180" t="s">
        <v>82</v>
      </c>
      <c r="G142" s="146"/>
    </row>
    <row r="143" spans="1:7" x14ac:dyDescent="0.35">
      <c r="A143" s="146" t="s">
        <v>1448</v>
      </c>
      <c r="B143" s="167" t="s">
        <v>608</v>
      </c>
      <c r="C143" s="180" t="s">
        <v>82</v>
      </c>
      <c r="D143" s="180" t="s">
        <v>82</v>
      </c>
      <c r="E143" s="180"/>
      <c r="F143" s="180" t="s">
        <v>82</v>
      </c>
      <c r="G143" s="146"/>
    </row>
    <row r="144" spans="1:7" x14ac:dyDescent="0.35">
      <c r="A144" s="146" t="s">
        <v>1449</v>
      </c>
      <c r="B144" s="167" t="s">
        <v>608</v>
      </c>
      <c r="C144" s="180" t="s">
        <v>82</v>
      </c>
      <c r="D144" s="180" t="s">
        <v>82</v>
      </c>
      <c r="E144" s="180"/>
      <c r="F144" s="180" t="s">
        <v>82</v>
      </c>
      <c r="G144" s="146"/>
    </row>
    <row r="145" spans="1:7" x14ac:dyDescent="0.35">
      <c r="A145" s="146" t="s">
        <v>1450</v>
      </c>
      <c r="B145" s="167" t="s">
        <v>608</v>
      </c>
      <c r="C145" s="180" t="s">
        <v>82</v>
      </c>
      <c r="D145" s="180" t="s">
        <v>82</v>
      </c>
      <c r="E145" s="180"/>
      <c r="F145" s="180" t="s">
        <v>82</v>
      </c>
      <c r="G145" s="146"/>
    </row>
    <row r="146" spans="1:7" x14ac:dyDescent="0.35">
      <c r="A146" s="146" t="s">
        <v>1451</v>
      </c>
      <c r="B146" s="167" t="s">
        <v>608</v>
      </c>
      <c r="C146" s="180" t="s">
        <v>82</v>
      </c>
      <c r="D146" s="180" t="s">
        <v>82</v>
      </c>
      <c r="E146" s="180"/>
      <c r="F146" s="180" t="s">
        <v>82</v>
      </c>
      <c r="G146" s="146"/>
    </row>
    <row r="147" spans="1:7" x14ac:dyDescent="0.35">
      <c r="A147" s="146" t="s">
        <v>1452</v>
      </c>
      <c r="B147" s="167" t="s">
        <v>608</v>
      </c>
      <c r="C147" s="180" t="s">
        <v>82</v>
      </c>
      <c r="D147" s="180" t="s">
        <v>82</v>
      </c>
      <c r="E147" s="180"/>
      <c r="F147" s="180" t="s">
        <v>82</v>
      </c>
      <c r="G147" s="146"/>
    </row>
    <row r="148" spans="1:7" x14ac:dyDescent="0.35">
      <c r="A148" s="146" t="s">
        <v>1453</v>
      </c>
      <c r="B148" s="167" t="s">
        <v>608</v>
      </c>
      <c r="C148" s="180" t="s">
        <v>82</v>
      </c>
      <c r="D148" s="180" t="s">
        <v>82</v>
      </c>
      <c r="E148" s="180"/>
      <c r="F148" s="180" t="s">
        <v>82</v>
      </c>
      <c r="G148" s="146"/>
    </row>
    <row r="149" spans="1:7" ht="15" customHeight="1" x14ac:dyDescent="0.35">
      <c r="A149" s="157"/>
      <c r="B149" s="158" t="s">
        <v>639</v>
      </c>
      <c r="C149" s="157" t="s">
        <v>515</v>
      </c>
      <c r="D149" s="157" t="s">
        <v>516</v>
      </c>
      <c r="E149" s="164"/>
      <c r="F149" s="159" t="s">
        <v>483</v>
      </c>
      <c r="G149" s="159"/>
    </row>
    <row r="150" spans="1:7" x14ac:dyDescent="0.35">
      <c r="A150" s="146" t="s">
        <v>640</v>
      </c>
      <c r="B150" s="146" t="s">
        <v>641</v>
      </c>
      <c r="C150" s="180" t="s">
        <v>82</v>
      </c>
      <c r="D150" s="180" t="s">
        <v>82</v>
      </c>
      <c r="E150" s="181"/>
      <c r="F150" s="180"/>
    </row>
    <row r="151" spans="1:7" x14ac:dyDescent="0.35">
      <c r="A151" s="146" t="s">
        <v>642</v>
      </c>
      <c r="B151" s="146" t="s">
        <v>643</v>
      </c>
      <c r="C151" s="180" t="s">
        <v>82</v>
      </c>
      <c r="D151" s="180" t="s">
        <v>82</v>
      </c>
      <c r="E151" s="181"/>
      <c r="F151" s="180"/>
    </row>
    <row r="152" spans="1:7" x14ac:dyDescent="0.35">
      <c r="A152" s="146" t="s">
        <v>644</v>
      </c>
      <c r="B152" s="146" t="s">
        <v>146</v>
      </c>
      <c r="C152" s="180" t="s">
        <v>82</v>
      </c>
      <c r="D152" s="180" t="s">
        <v>82</v>
      </c>
      <c r="E152" s="181"/>
      <c r="F152" s="180" t="s">
        <v>82</v>
      </c>
    </row>
    <row r="153" spans="1:7" outlineLevel="1" x14ac:dyDescent="0.35">
      <c r="A153" s="146" t="s">
        <v>645</v>
      </c>
      <c r="C153" s="180"/>
      <c r="D153" s="180"/>
      <c r="E153" s="181"/>
      <c r="F153" s="180"/>
    </row>
    <row r="154" spans="1:7" outlineLevel="1" x14ac:dyDescent="0.35">
      <c r="A154" s="146" t="s">
        <v>646</v>
      </c>
      <c r="C154" s="180"/>
      <c r="D154" s="180"/>
      <c r="E154" s="181"/>
      <c r="F154" s="180"/>
    </row>
    <row r="155" spans="1:7" outlineLevel="1" x14ac:dyDescent="0.35">
      <c r="A155" s="146" t="s">
        <v>647</v>
      </c>
      <c r="C155" s="180"/>
      <c r="D155" s="180"/>
      <c r="E155" s="181"/>
      <c r="F155" s="180"/>
    </row>
    <row r="156" spans="1:7" outlineLevel="1" x14ac:dyDescent="0.35">
      <c r="A156" s="146" t="s">
        <v>648</v>
      </c>
      <c r="C156" s="180"/>
      <c r="D156" s="180"/>
      <c r="E156" s="181"/>
      <c r="F156" s="180"/>
    </row>
    <row r="157" spans="1:7" outlineLevel="1" x14ac:dyDescent="0.35">
      <c r="A157" s="146" t="s">
        <v>649</v>
      </c>
      <c r="C157" s="180"/>
      <c r="D157" s="180"/>
      <c r="E157" s="181"/>
      <c r="F157" s="180"/>
    </row>
    <row r="158" spans="1:7" outlineLevel="1" x14ac:dyDescent="0.35">
      <c r="A158" s="146" t="s">
        <v>650</v>
      </c>
      <c r="C158" s="180"/>
      <c r="D158" s="180"/>
      <c r="E158" s="181"/>
      <c r="F158" s="180"/>
    </row>
    <row r="159" spans="1:7" ht="15" customHeight="1" x14ac:dyDescent="0.35">
      <c r="A159" s="157"/>
      <c r="B159" s="158" t="s">
        <v>651</v>
      </c>
      <c r="C159" s="157" t="s">
        <v>515</v>
      </c>
      <c r="D159" s="157" t="s">
        <v>516</v>
      </c>
      <c r="E159" s="164"/>
      <c r="F159" s="159" t="s">
        <v>483</v>
      </c>
      <c r="G159" s="159"/>
    </row>
    <row r="160" spans="1:7" x14ac:dyDescent="0.35">
      <c r="A160" s="146" t="s">
        <v>652</v>
      </c>
      <c r="B160" s="146" t="s">
        <v>653</v>
      </c>
      <c r="C160" s="180" t="s">
        <v>82</v>
      </c>
      <c r="D160" s="180" t="s">
        <v>82</v>
      </c>
      <c r="E160" s="181"/>
      <c r="F160" s="180" t="s">
        <v>82</v>
      </c>
    </row>
    <row r="161" spans="1:7" x14ac:dyDescent="0.35">
      <c r="A161" s="146" t="s">
        <v>654</v>
      </c>
      <c r="B161" s="146" t="s">
        <v>655</v>
      </c>
      <c r="C161" s="180" t="s">
        <v>82</v>
      </c>
      <c r="D161" s="180" t="s">
        <v>82</v>
      </c>
      <c r="E161" s="181"/>
      <c r="F161" s="180" t="s">
        <v>82</v>
      </c>
    </row>
    <row r="162" spans="1:7" x14ac:dyDescent="0.35">
      <c r="A162" s="146" t="s">
        <v>656</v>
      </c>
      <c r="B162" s="146" t="s">
        <v>146</v>
      </c>
      <c r="C162" s="180" t="s">
        <v>82</v>
      </c>
      <c r="D162" s="180" t="s">
        <v>82</v>
      </c>
      <c r="E162" s="181"/>
      <c r="F162" s="180" t="s">
        <v>82</v>
      </c>
    </row>
    <row r="163" spans="1:7" outlineLevel="1" x14ac:dyDescent="0.35">
      <c r="A163" s="146" t="s">
        <v>657</v>
      </c>
      <c r="E163" s="141"/>
    </row>
    <row r="164" spans="1:7" outlineLevel="1" x14ac:dyDescent="0.35">
      <c r="A164" s="146" t="s">
        <v>658</v>
      </c>
      <c r="E164" s="141"/>
    </row>
    <row r="165" spans="1:7" outlineLevel="1" x14ac:dyDescent="0.35">
      <c r="A165" s="146" t="s">
        <v>659</v>
      </c>
      <c r="E165" s="141"/>
    </row>
    <row r="166" spans="1:7" outlineLevel="1" x14ac:dyDescent="0.35">
      <c r="A166" s="146" t="s">
        <v>660</v>
      </c>
      <c r="E166" s="141"/>
    </row>
    <row r="167" spans="1:7" outlineLevel="1" x14ac:dyDescent="0.35">
      <c r="A167" s="146" t="s">
        <v>661</v>
      </c>
      <c r="E167" s="141"/>
    </row>
    <row r="168" spans="1:7" outlineLevel="1" x14ac:dyDescent="0.35">
      <c r="A168" s="146" t="s">
        <v>662</v>
      </c>
      <c r="E168" s="141"/>
    </row>
    <row r="169" spans="1:7" ht="15" customHeight="1" x14ac:dyDescent="0.35">
      <c r="A169" s="157"/>
      <c r="B169" s="158" t="s">
        <v>663</v>
      </c>
      <c r="C169" s="157" t="s">
        <v>515</v>
      </c>
      <c r="D169" s="157" t="s">
        <v>516</v>
      </c>
      <c r="E169" s="164"/>
      <c r="F169" s="159" t="s">
        <v>483</v>
      </c>
      <c r="G169" s="159"/>
    </row>
    <row r="170" spans="1:7" x14ac:dyDescent="0.35">
      <c r="A170" s="146" t="s">
        <v>664</v>
      </c>
      <c r="B170" s="168" t="s">
        <v>665</v>
      </c>
      <c r="C170" s="180" t="s">
        <v>82</v>
      </c>
      <c r="D170" s="180" t="s">
        <v>82</v>
      </c>
      <c r="E170" s="181"/>
      <c r="F170" s="180" t="s">
        <v>82</v>
      </c>
    </row>
    <row r="171" spans="1:7" x14ac:dyDescent="0.35">
      <c r="A171" s="146" t="s">
        <v>666</v>
      </c>
      <c r="B171" s="168" t="s">
        <v>667</v>
      </c>
      <c r="C171" s="180" t="s">
        <v>82</v>
      </c>
      <c r="D171" s="180" t="s">
        <v>82</v>
      </c>
      <c r="E171" s="181"/>
      <c r="F171" s="180" t="s">
        <v>82</v>
      </c>
    </row>
    <row r="172" spans="1:7" x14ac:dyDescent="0.35">
      <c r="A172" s="146" t="s">
        <v>668</v>
      </c>
      <c r="B172" s="168" t="s">
        <v>669</v>
      </c>
      <c r="C172" s="180" t="s">
        <v>82</v>
      </c>
      <c r="D172" s="180" t="s">
        <v>82</v>
      </c>
      <c r="E172" s="180"/>
      <c r="F172" s="180" t="s">
        <v>82</v>
      </c>
    </row>
    <row r="173" spans="1:7" x14ac:dyDescent="0.35">
      <c r="A173" s="146" t="s">
        <v>670</v>
      </c>
      <c r="B173" s="168" t="s">
        <v>671</v>
      </c>
      <c r="C173" s="180" t="s">
        <v>82</v>
      </c>
      <c r="D173" s="180" t="s">
        <v>82</v>
      </c>
      <c r="E173" s="180"/>
      <c r="F173" s="180" t="s">
        <v>82</v>
      </c>
    </row>
    <row r="174" spans="1:7" x14ac:dyDescent="0.35">
      <c r="A174" s="146" t="s">
        <v>672</v>
      </c>
      <c r="B174" s="168" t="s">
        <v>673</v>
      </c>
      <c r="C174" s="180" t="s">
        <v>82</v>
      </c>
      <c r="D174" s="180" t="s">
        <v>82</v>
      </c>
      <c r="E174" s="180"/>
      <c r="F174" s="180" t="s">
        <v>82</v>
      </c>
    </row>
    <row r="175" spans="1:7" outlineLevel="1" x14ac:dyDescent="0.35">
      <c r="A175" s="146" t="s">
        <v>674</v>
      </c>
      <c r="B175" s="165"/>
      <c r="C175" s="180"/>
      <c r="D175" s="180"/>
      <c r="E175" s="180"/>
      <c r="F175" s="180"/>
    </row>
    <row r="176" spans="1:7" outlineLevel="1" x14ac:dyDescent="0.35">
      <c r="A176" s="146" t="s">
        <v>675</v>
      </c>
      <c r="B176" s="165"/>
      <c r="C176" s="180"/>
      <c r="D176" s="180"/>
      <c r="E176" s="180"/>
      <c r="F176" s="180"/>
    </row>
    <row r="177" spans="1:7" outlineLevel="1" x14ac:dyDescent="0.35">
      <c r="A177" s="146" t="s">
        <v>676</v>
      </c>
      <c r="B177" s="168"/>
      <c r="C177" s="180"/>
      <c r="D177" s="180"/>
      <c r="E177" s="180"/>
      <c r="F177" s="180"/>
    </row>
    <row r="178" spans="1:7" outlineLevel="1" x14ac:dyDescent="0.35">
      <c r="A178" s="146" t="s">
        <v>677</v>
      </c>
      <c r="B178" s="168"/>
      <c r="C178" s="180"/>
      <c r="D178" s="180"/>
      <c r="E178" s="180"/>
      <c r="F178" s="180"/>
    </row>
    <row r="179" spans="1:7" ht="15" customHeight="1" x14ac:dyDescent="0.35">
      <c r="A179" s="157"/>
      <c r="B179" s="158" t="s">
        <v>678</v>
      </c>
      <c r="C179" s="157" t="s">
        <v>515</v>
      </c>
      <c r="D179" s="157" t="s">
        <v>516</v>
      </c>
      <c r="E179" s="164"/>
      <c r="F179" s="159" t="s">
        <v>483</v>
      </c>
      <c r="G179" s="159"/>
    </row>
    <row r="180" spans="1:7" x14ac:dyDescent="0.35">
      <c r="A180" s="146" t="s">
        <v>679</v>
      </c>
      <c r="B180" s="146" t="s">
        <v>680</v>
      </c>
      <c r="C180" s="180" t="s">
        <v>82</v>
      </c>
      <c r="D180" s="180" t="s">
        <v>82</v>
      </c>
      <c r="E180" s="181"/>
      <c r="F180" s="180" t="s">
        <v>82</v>
      </c>
    </row>
    <row r="181" spans="1:7" outlineLevel="1" x14ac:dyDescent="0.35">
      <c r="A181" s="146" t="s">
        <v>681</v>
      </c>
      <c r="B181" s="169"/>
      <c r="C181" s="180"/>
      <c r="D181" s="180"/>
      <c r="E181" s="181"/>
      <c r="F181" s="180"/>
    </row>
    <row r="182" spans="1:7" outlineLevel="1" x14ac:dyDescent="0.35">
      <c r="A182" s="146" t="s">
        <v>682</v>
      </c>
      <c r="B182" s="169"/>
      <c r="C182" s="180"/>
      <c r="D182" s="180"/>
      <c r="E182" s="181"/>
      <c r="F182" s="180"/>
    </row>
    <row r="183" spans="1:7" outlineLevel="1" x14ac:dyDescent="0.35">
      <c r="A183" s="146" t="s">
        <v>683</v>
      </c>
      <c r="B183" s="169"/>
      <c r="C183" s="180"/>
      <c r="D183" s="180"/>
      <c r="E183" s="181"/>
      <c r="F183" s="180"/>
    </row>
    <row r="184" spans="1:7" outlineLevel="1" x14ac:dyDescent="0.35">
      <c r="A184" s="146" t="s">
        <v>684</v>
      </c>
      <c r="B184" s="169"/>
      <c r="C184" s="180"/>
      <c r="D184" s="180"/>
      <c r="E184" s="181"/>
      <c r="F184" s="180"/>
    </row>
    <row r="185" spans="1:7" ht="18.5" x14ac:dyDescent="0.35">
      <c r="A185" s="170"/>
      <c r="B185" s="171" t="s">
        <v>480</v>
      </c>
      <c r="C185" s="170"/>
      <c r="D185" s="170"/>
      <c r="E185" s="170"/>
      <c r="F185" s="172"/>
      <c r="G185" s="172"/>
    </row>
    <row r="186" spans="1:7" ht="15" customHeight="1" x14ac:dyDescent="0.35">
      <c r="A186" s="157"/>
      <c r="B186" s="158" t="s">
        <v>685</v>
      </c>
      <c r="C186" s="157" t="s">
        <v>686</v>
      </c>
      <c r="D186" s="157" t="s">
        <v>687</v>
      </c>
      <c r="E186" s="164"/>
      <c r="F186" s="157" t="s">
        <v>515</v>
      </c>
      <c r="G186" s="157" t="s">
        <v>688</v>
      </c>
    </row>
    <row r="187" spans="1:7" x14ac:dyDescent="0.35">
      <c r="A187" s="146" t="s">
        <v>689</v>
      </c>
      <c r="B187" s="167" t="s">
        <v>690</v>
      </c>
      <c r="C187" s="211" t="s">
        <v>82</v>
      </c>
      <c r="E187" s="173"/>
      <c r="F187" s="174"/>
      <c r="G187" s="174"/>
    </row>
    <row r="188" spans="1:7" x14ac:dyDescent="0.35">
      <c r="A188" s="173"/>
      <c r="B188" s="175"/>
      <c r="C188" s="173"/>
      <c r="D188" s="173"/>
      <c r="E188" s="173"/>
      <c r="F188" s="174"/>
      <c r="G188" s="174"/>
    </row>
    <row r="189" spans="1:7" x14ac:dyDescent="0.35">
      <c r="B189" s="167" t="s">
        <v>691</v>
      </c>
      <c r="C189" s="173"/>
      <c r="D189" s="173"/>
      <c r="E189" s="173"/>
      <c r="F189" s="174"/>
      <c r="G189" s="174"/>
    </row>
    <row r="190" spans="1:7" x14ac:dyDescent="0.35">
      <c r="A190" s="146" t="s">
        <v>692</v>
      </c>
      <c r="B190" s="167" t="s">
        <v>608</v>
      </c>
      <c r="C190" s="211" t="s">
        <v>82</v>
      </c>
      <c r="D190" s="214" t="s">
        <v>82</v>
      </c>
      <c r="E190" s="173"/>
      <c r="F190" s="210" t="str">
        <f>IF($C$214=0,"",IF(C190="[for completion]","",IF(C190="","",C190/$C$214)))</f>
        <v/>
      </c>
      <c r="G190" s="210" t="str">
        <f>IF($D$214=0,"",IF(D190="[for completion]","",IF(D190="","",D190/$D$214)))</f>
        <v/>
      </c>
    </row>
    <row r="191" spans="1:7" x14ac:dyDescent="0.35">
      <c r="A191" s="146" t="s">
        <v>693</v>
      </c>
      <c r="B191" s="167" t="s">
        <v>608</v>
      </c>
      <c r="C191" s="211" t="s">
        <v>82</v>
      </c>
      <c r="D191" s="214" t="s">
        <v>82</v>
      </c>
      <c r="E191" s="173"/>
      <c r="F191" s="210" t="str">
        <f t="shared" ref="F191:F213" si="1">IF($C$214=0,"",IF(C191="[for completion]","",IF(C191="","",C191/$C$214)))</f>
        <v/>
      </c>
      <c r="G191" s="210" t="str">
        <f t="shared" ref="G191:G213" si="2">IF($D$214=0,"",IF(D191="[for completion]","",IF(D191="","",D191/$D$214)))</f>
        <v/>
      </c>
    </row>
    <row r="192" spans="1:7" x14ac:dyDescent="0.35">
      <c r="A192" s="146" t="s">
        <v>694</v>
      </c>
      <c r="B192" s="167" t="s">
        <v>608</v>
      </c>
      <c r="C192" s="211" t="s">
        <v>82</v>
      </c>
      <c r="D192" s="214" t="s">
        <v>82</v>
      </c>
      <c r="E192" s="173"/>
      <c r="F192" s="210" t="str">
        <f t="shared" si="1"/>
        <v/>
      </c>
      <c r="G192" s="210" t="str">
        <f t="shared" si="2"/>
        <v/>
      </c>
    </row>
    <row r="193" spans="1:7" x14ac:dyDescent="0.35">
      <c r="A193" s="146" t="s">
        <v>695</v>
      </c>
      <c r="B193" s="167" t="s">
        <v>608</v>
      </c>
      <c r="C193" s="211" t="s">
        <v>82</v>
      </c>
      <c r="D193" s="214" t="s">
        <v>82</v>
      </c>
      <c r="E193" s="173"/>
      <c r="F193" s="210" t="str">
        <f t="shared" si="1"/>
        <v/>
      </c>
      <c r="G193" s="210" t="str">
        <f t="shared" si="2"/>
        <v/>
      </c>
    </row>
    <row r="194" spans="1:7" x14ac:dyDescent="0.35">
      <c r="A194" s="146" t="s">
        <v>696</v>
      </c>
      <c r="B194" s="167" t="s">
        <v>608</v>
      </c>
      <c r="C194" s="211" t="s">
        <v>82</v>
      </c>
      <c r="D194" s="214" t="s">
        <v>82</v>
      </c>
      <c r="E194" s="173"/>
      <c r="F194" s="210" t="str">
        <f t="shared" si="1"/>
        <v/>
      </c>
      <c r="G194" s="210" t="str">
        <f t="shared" si="2"/>
        <v/>
      </c>
    </row>
    <row r="195" spans="1:7" x14ac:dyDescent="0.35">
      <c r="A195" s="146" t="s">
        <v>697</v>
      </c>
      <c r="B195" s="167" t="s">
        <v>608</v>
      </c>
      <c r="C195" s="211" t="s">
        <v>82</v>
      </c>
      <c r="D195" s="214" t="s">
        <v>82</v>
      </c>
      <c r="E195" s="173"/>
      <c r="F195" s="210" t="str">
        <f t="shared" si="1"/>
        <v/>
      </c>
      <c r="G195" s="210" t="str">
        <f t="shared" si="2"/>
        <v/>
      </c>
    </row>
    <row r="196" spans="1:7" x14ac:dyDescent="0.35">
      <c r="A196" s="146" t="s">
        <v>698</v>
      </c>
      <c r="B196" s="167" t="s">
        <v>608</v>
      </c>
      <c r="C196" s="211" t="s">
        <v>82</v>
      </c>
      <c r="D196" s="214" t="s">
        <v>82</v>
      </c>
      <c r="E196" s="173"/>
      <c r="F196" s="210" t="str">
        <f t="shared" si="1"/>
        <v/>
      </c>
      <c r="G196" s="210" t="str">
        <f t="shared" si="2"/>
        <v/>
      </c>
    </row>
    <row r="197" spans="1:7" x14ac:dyDescent="0.35">
      <c r="A197" s="146" t="s">
        <v>699</v>
      </c>
      <c r="B197" s="167" t="s">
        <v>608</v>
      </c>
      <c r="C197" s="211" t="s">
        <v>82</v>
      </c>
      <c r="D197" s="214" t="s">
        <v>82</v>
      </c>
      <c r="E197" s="173"/>
      <c r="F197" s="210" t="str">
        <f t="shared" si="1"/>
        <v/>
      </c>
      <c r="G197" s="210" t="str">
        <f t="shared" si="2"/>
        <v/>
      </c>
    </row>
    <row r="198" spans="1:7" x14ac:dyDescent="0.35">
      <c r="A198" s="146" t="s">
        <v>700</v>
      </c>
      <c r="B198" s="167" t="s">
        <v>608</v>
      </c>
      <c r="C198" s="211" t="s">
        <v>82</v>
      </c>
      <c r="D198" s="214" t="s">
        <v>82</v>
      </c>
      <c r="E198" s="173"/>
      <c r="F198" s="210" t="str">
        <f t="shared" si="1"/>
        <v/>
      </c>
      <c r="G198" s="210" t="str">
        <f t="shared" si="2"/>
        <v/>
      </c>
    </row>
    <row r="199" spans="1:7" x14ac:dyDescent="0.35">
      <c r="A199" s="146" t="s">
        <v>701</v>
      </c>
      <c r="B199" s="167" t="s">
        <v>608</v>
      </c>
      <c r="C199" s="211" t="s">
        <v>82</v>
      </c>
      <c r="D199" s="214" t="s">
        <v>82</v>
      </c>
      <c r="E199" s="167"/>
      <c r="F199" s="210" t="str">
        <f t="shared" si="1"/>
        <v/>
      </c>
      <c r="G199" s="210" t="str">
        <f t="shared" si="2"/>
        <v/>
      </c>
    </row>
    <row r="200" spans="1:7" x14ac:dyDescent="0.35">
      <c r="A200" s="146" t="s">
        <v>702</v>
      </c>
      <c r="B200" s="167" t="s">
        <v>608</v>
      </c>
      <c r="C200" s="211" t="s">
        <v>82</v>
      </c>
      <c r="D200" s="214" t="s">
        <v>82</v>
      </c>
      <c r="E200" s="167"/>
      <c r="F200" s="210" t="str">
        <f t="shared" si="1"/>
        <v/>
      </c>
      <c r="G200" s="210" t="str">
        <f t="shared" si="2"/>
        <v/>
      </c>
    </row>
    <row r="201" spans="1:7" x14ac:dyDescent="0.35">
      <c r="A201" s="146" t="s">
        <v>703</v>
      </c>
      <c r="B201" s="167" t="s">
        <v>608</v>
      </c>
      <c r="C201" s="211" t="s">
        <v>82</v>
      </c>
      <c r="D201" s="214" t="s">
        <v>82</v>
      </c>
      <c r="E201" s="167"/>
      <c r="F201" s="210" t="str">
        <f t="shared" si="1"/>
        <v/>
      </c>
      <c r="G201" s="210" t="str">
        <f t="shared" si="2"/>
        <v/>
      </c>
    </row>
    <row r="202" spans="1:7" x14ac:dyDescent="0.35">
      <c r="A202" s="146" t="s">
        <v>704</v>
      </c>
      <c r="B202" s="167" t="s">
        <v>608</v>
      </c>
      <c r="C202" s="211" t="s">
        <v>82</v>
      </c>
      <c r="D202" s="214" t="s">
        <v>82</v>
      </c>
      <c r="E202" s="167"/>
      <c r="F202" s="210" t="str">
        <f t="shared" si="1"/>
        <v/>
      </c>
      <c r="G202" s="210" t="str">
        <f t="shared" si="2"/>
        <v/>
      </c>
    </row>
    <row r="203" spans="1:7" x14ac:dyDescent="0.35">
      <c r="A203" s="146" t="s">
        <v>705</v>
      </c>
      <c r="B203" s="167" t="s">
        <v>608</v>
      </c>
      <c r="C203" s="211" t="s">
        <v>82</v>
      </c>
      <c r="D203" s="214" t="s">
        <v>82</v>
      </c>
      <c r="E203" s="167"/>
      <c r="F203" s="210" t="str">
        <f t="shared" si="1"/>
        <v/>
      </c>
      <c r="G203" s="210" t="str">
        <f t="shared" si="2"/>
        <v/>
      </c>
    </row>
    <row r="204" spans="1:7" x14ac:dyDescent="0.35">
      <c r="A204" s="146" t="s">
        <v>706</v>
      </c>
      <c r="B204" s="167" t="s">
        <v>608</v>
      </c>
      <c r="C204" s="211" t="s">
        <v>82</v>
      </c>
      <c r="D204" s="214" t="s">
        <v>82</v>
      </c>
      <c r="E204" s="167"/>
      <c r="F204" s="210" t="str">
        <f t="shared" si="1"/>
        <v/>
      </c>
      <c r="G204" s="210" t="str">
        <f t="shared" si="2"/>
        <v/>
      </c>
    </row>
    <row r="205" spans="1:7" x14ac:dyDescent="0.35">
      <c r="A205" s="146" t="s">
        <v>707</v>
      </c>
      <c r="B205" s="167" t="s">
        <v>608</v>
      </c>
      <c r="C205" s="211" t="s">
        <v>82</v>
      </c>
      <c r="D205" s="214" t="s">
        <v>82</v>
      </c>
      <c r="F205" s="210" t="str">
        <f t="shared" si="1"/>
        <v/>
      </c>
      <c r="G205" s="210" t="str">
        <f t="shared" si="2"/>
        <v/>
      </c>
    </row>
    <row r="206" spans="1:7" x14ac:dyDescent="0.35">
      <c r="A206" s="146" t="s">
        <v>708</v>
      </c>
      <c r="B206" s="167" t="s">
        <v>608</v>
      </c>
      <c r="C206" s="211" t="s">
        <v>82</v>
      </c>
      <c r="D206" s="214" t="s">
        <v>82</v>
      </c>
      <c r="E206" s="162"/>
      <c r="F206" s="210" t="str">
        <f t="shared" si="1"/>
        <v/>
      </c>
      <c r="G206" s="210" t="str">
        <f t="shared" si="2"/>
        <v/>
      </c>
    </row>
    <row r="207" spans="1:7" x14ac:dyDescent="0.35">
      <c r="A207" s="146" t="s">
        <v>709</v>
      </c>
      <c r="B207" s="167" t="s">
        <v>608</v>
      </c>
      <c r="C207" s="211" t="s">
        <v>82</v>
      </c>
      <c r="D207" s="214" t="s">
        <v>82</v>
      </c>
      <c r="E207" s="162"/>
      <c r="F207" s="210" t="str">
        <f t="shared" si="1"/>
        <v/>
      </c>
      <c r="G207" s="210" t="str">
        <f t="shared" si="2"/>
        <v/>
      </c>
    </row>
    <row r="208" spans="1:7" x14ac:dyDescent="0.35">
      <c r="A208" s="146" t="s">
        <v>710</v>
      </c>
      <c r="B208" s="167" t="s">
        <v>608</v>
      </c>
      <c r="C208" s="211" t="s">
        <v>82</v>
      </c>
      <c r="D208" s="214" t="s">
        <v>82</v>
      </c>
      <c r="E208" s="162"/>
      <c r="F208" s="210" t="str">
        <f t="shared" si="1"/>
        <v/>
      </c>
      <c r="G208" s="210" t="str">
        <f t="shared" si="2"/>
        <v/>
      </c>
    </row>
    <row r="209" spans="1:7" x14ac:dyDescent="0.35">
      <c r="A209" s="146" t="s">
        <v>711</v>
      </c>
      <c r="B209" s="167" t="s">
        <v>608</v>
      </c>
      <c r="C209" s="211" t="s">
        <v>82</v>
      </c>
      <c r="D209" s="214" t="s">
        <v>82</v>
      </c>
      <c r="E209" s="162"/>
      <c r="F209" s="210" t="str">
        <f t="shared" si="1"/>
        <v/>
      </c>
      <c r="G209" s="210" t="str">
        <f t="shared" si="2"/>
        <v/>
      </c>
    </row>
    <row r="210" spans="1:7" x14ac:dyDescent="0.35">
      <c r="A210" s="146" t="s">
        <v>712</v>
      </c>
      <c r="B210" s="167" t="s">
        <v>608</v>
      </c>
      <c r="C210" s="211" t="s">
        <v>82</v>
      </c>
      <c r="D210" s="214" t="s">
        <v>82</v>
      </c>
      <c r="E210" s="162"/>
      <c r="F210" s="210" t="str">
        <f t="shared" si="1"/>
        <v/>
      </c>
      <c r="G210" s="210" t="str">
        <f t="shared" si="2"/>
        <v/>
      </c>
    </row>
    <row r="211" spans="1:7" x14ac:dyDescent="0.35">
      <c r="A211" s="146" t="s">
        <v>713</v>
      </c>
      <c r="B211" s="167" t="s">
        <v>608</v>
      </c>
      <c r="C211" s="211" t="s">
        <v>82</v>
      </c>
      <c r="D211" s="214" t="s">
        <v>82</v>
      </c>
      <c r="E211" s="162"/>
      <c r="F211" s="210" t="str">
        <f t="shared" si="1"/>
        <v/>
      </c>
      <c r="G211" s="210" t="str">
        <f t="shared" si="2"/>
        <v/>
      </c>
    </row>
    <row r="212" spans="1:7" x14ac:dyDescent="0.35">
      <c r="A212" s="146" t="s">
        <v>714</v>
      </c>
      <c r="B212" s="167" t="s">
        <v>608</v>
      </c>
      <c r="C212" s="211" t="s">
        <v>82</v>
      </c>
      <c r="D212" s="214" t="s">
        <v>82</v>
      </c>
      <c r="E212" s="162"/>
      <c r="F212" s="210" t="str">
        <f t="shared" si="1"/>
        <v/>
      </c>
      <c r="G212" s="210" t="str">
        <f t="shared" si="2"/>
        <v/>
      </c>
    </row>
    <row r="213" spans="1:7" x14ac:dyDescent="0.35">
      <c r="A213" s="146" t="s">
        <v>715</v>
      </c>
      <c r="B213" s="167" t="s">
        <v>608</v>
      </c>
      <c r="C213" s="211" t="s">
        <v>82</v>
      </c>
      <c r="D213" s="214" t="s">
        <v>82</v>
      </c>
      <c r="E213" s="162"/>
      <c r="F213" s="210" t="str">
        <f t="shared" si="1"/>
        <v/>
      </c>
      <c r="G213" s="210" t="str">
        <f t="shared" si="2"/>
        <v/>
      </c>
    </row>
    <row r="214" spans="1:7" x14ac:dyDescent="0.35">
      <c r="A214" s="146" t="s">
        <v>716</v>
      </c>
      <c r="B214" s="176" t="s">
        <v>148</v>
      </c>
      <c r="C214" s="217">
        <f>SUM(C190:C213)</f>
        <v>0</v>
      </c>
      <c r="D214" s="215">
        <f>SUM(D190:D213)</f>
        <v>0</v>
      </c>
      <c r="E214" s="162"/>
      <c r="F214" s="216">
        <f>SUM(F190:F213)</f>
        <v>0</v>
      </c>
      <c r="G214" s="216">
        <f>SUM(G190:G213)</f>
        <v>0</v>
      </c>
    </row>
    <row r="215" spans="1:7" ht="15" customHeight="1" x14ac:dyDescent="0.35">
      <c r="A215" s="157"/>
      <c r="B215" s="250" t="s">
        <v>717</v>
      </c>
      <c r="C215" s="157" t="s">
        <v>686</v>
      </c>
      <c r="D215" s="157" t="s">
        <v>687</v>
      </c>
      <c r="E215" s="164"/>
      <c r="F215" s="157" t="s">
        <v>515</v>
      </c>
      <c r="G215" s="157" t="s">
        <v>688</v>
      </c>
    </row>
    <row r="216" spans="1:7" x14ac:dyDescent="0.35">
      <c r="A216" s="146" t="s">
        <v>718</v>
      </c>
      <c r="B216" s="146" t="s">
        <v>719</v>
      </c>
      <c r="C216" s="180" t="s">
        <v>82</v>
      </c>
      <c r="F216" s="213"/>
      <c r="G216" s="213"/>
    </row>
    <row r="217" spans="1:7" x14ac:dyDescent="0.35">
      <c r="F217" s="213"/>
      <c r="G217" s="213"/>
    </row>
    <row r="218" spans="1:7" x14ac:dyDescent="0.35">
      <c r="B218" s="167" t="s">
        <v>720</v>
      </c>
      <c r="F218" s="213"/>
      <c r="G218" s="213"/>
    </row>
    <row r="219" spans="1:7" x14ac:dyDescent="0.35">
      <c r="A219" s="146" t="s">
        <v>721</v>
      </c>
      <c r="B219" s="146" t="s">
        <v>722</v>
      </c>
      <c r="C219" s="211" t="s">
        <v>82</v>
      </c>
      <c r="D219" s="214" t="s">
        <v>82</v>
      </c>
      <c r="F219" s="210" t="str">
        <f t="shared" ref="F219:F233" si="3">IF($C$227=0,"",IF(C219="[for completion]","",C219/$C$227))</f>
        <v/>
      </c>
      <c r="G219" s="210" t="str">
        <f t="shared" ref="G219:G233" si="4">IF($D$227=0,"",IF(D219="[for completion]","",D219/$D$227))</f>
        <v/>
      </c>
    </row>
    <row r="220" spans="1:7" x14ac:dyDescent="0.35">
      <c r="A220" s="146" t="s">
        <v>723</v>
      </c>
      <c r="B220" s="146" t="s">
        <v>724</v>
      </c>
      <c r="C220" s="211" t="s">
        <v>82</v>
      </c>
      <c r="D220" s="214" t="s">
        <v>82</v>
      </c>
      <c r="F220" s="210" t="str">
        <f t="shared" si="3"/>
        <v/>
      </c>
      <c r="G220" s="210" t="str">
        <f t="shared" si="4"/>
        <v/>
      </c>
    </row>
    <row r="221" spans="1:7" x14ac:dyDescent="0.35">
      <c r="A221" s="146" t="s">
        <v>725</v>
      </c>
      <c r="B221" s="146" t="s">
        <v>726</v>
      </c>
      <c r="C221" s="211" t="s">
        <v>82</v>
      </c>
      <c r="D221" s="214" t="s">
        <v>82</v>
      </c>
      <c r="F221" s="210" t="str">
        <f t="shared" si="3"/>
        <v/>
      </c>
      <c r="G221" s="210" t="str">
        <f t="shared" si="4"/>
        <v/>
      </c>
    </row>
    <row r="222" spans="1:7" x14ac:dyDescent="0.35">
      <c r="A222" s="146" t="s">
        <v>727</v>
      </c>
      <c r="B222" s="146" t="s">
        <v>728</v>
      </c>
      <c r="C222" s="211" t="s">
        <v>82</v>
      </c>
      <c r="D222" s="214" t="s">
        <v>82</v>
      </c>
      <c r="F222" s="210" t="str">
        <f t="shared" si="3"/>
        <v/>
      </c>
      <c r="G222" s="210" t="str">
        <f t="shared" si="4"/>
        <v/>
      </c>
    </row>
    <row r="223" spans="1:7" x14ac:dyDescent="0.35">
      <c r="A223" s="146" t="s">
        <v>729</v>
      </c>
      <c r="B223" s="146" t="s">
        <v>730</v>
      </c>
      <c r="C223" s="211" t="s">
        <v>82</v>
      </c>
      <c r="D223" s="214" t="s">
        <v>82</v>
      </c>
      <c r="F223" s="210" t="str">
        <f t="shared" si="3"/>
        <v/>
      </c>
      <c r="G223" s="210" t="str">
        <f t="shared" si="4"/>
        <v/>
      </c>
    </row>
    <row r="224" spans="1:7" x14ac:dyDescent="0.35">
      <c r="A224" s="146" t="s">
        <v>731</v>
      </c>
      <c r="B224" s="146" t="s">
        <v>732</v>
      </c>
      <c r="C224" s="211" t="s">
        <v>82</v>
      </c>
      <c r="D224" s="214" t="s">
        <v>82</v>
      </c>
      <c r="F224" s="210" t="str">
        <f t="shared" si="3"/>
        <v/>
      </c>
      <c r="G224" s="210" t="str">
        <f t="shared" si="4"/>
        <v/>
      </c>
    </row>
    <row r="225" spans="1:7" x14ac:dyDescent="0.35">
      <c r="A225" s="146" t="s">
        <v>733</v>
      </c>
      <c r="B225" s="146" t="s">
        <v>734</v>
      </c>
      <c r="C225" s="211" t="s">
        <v>82</v>
      </c>
      <c r="D225" s="214" t="s">
        <v>82</v>
      </c>
      <c r="F225" s="210" t="str">
        <f t="shared" si="3"/>
        <v/>
      </c>
      <c r="G225" s="210" t="str">
        <f t="shared" si="4"/>
        <v/>
      </c>
    </row>
    <row r="226" spans="1:7" x14ac:dyDescent="0.35">
      <c r="A226" s="146" t="s">
        <v>735</v>
      </c>
      <c r="B226" s="146" t="s">
        <v>736</v>
      </c>
      <c r="C226" s="211" t="s">
        <v>82</v>
      </c>
      <c r="D226" s="214" t="s">
        <v>82</v>
      </c>
      <c r="F226" s="210" t="str">
        <f t="shared" si="3"/>
        <v/>
      </c>
      <c r="G226" s="210" t="str">
        <f t="shared" si="4"/>
        <v/>
      </c>
    </row>
    <row r="227" spans="1:7" x14ac:dyDescent="0.35">
      <c r="A227" s="146" t="s">
        <v>737</v>
      </c>
      <c r="B227" s="176" t="s">
        <v>148</v>
      </c>
      <c r="C227" s="211">
        <f>SUM(C219:C226)</f>
        <v>0</v>
      </c>
      <c r="D227" s="214">
        <f>SUM(D219:D226)</f>
        <v>0</v>
      </c>
      <c r="F227" s="180">
        <f>SUM(F219:F226)</f>
        <v>0</v>
      </c>
      <c r="G227" s="180">
        <f>SUM(G219:G226)</f>
        <v>0</v>
      </c>
    </row>
    <row r="228" spans="1:7" outlineLevel="1" x14ac:dyDescent="0.35">
      <c r="A228" s="146" t="s">
        <v>738</v>
      </c>
      <c r="B228" s="163" t="s">
        <v>739</v>
      </c>
      <c r="C228" s="211"/>
      <c r="D228" s="214"/>
      <c r="F228" s="210" t="str">
        <f t="shared" si="3"/>
        <v/>
      </c>
      <c r="G228" s="210" t="str">
        <f t="shared" si="4"/>
        <v/>
      </c>
    </row>
    <row r="229" spans="1:7" outlineLevel="1" x14ac:dyDescent="0.35">
      <c r="A229" s="146" t="s">
        <v>740</v>
      </c>
      <c r="B229" s="163" t="s">
        <v>741</v>
      </c>
      <c r="C229" s="211"/>
      <c r="D229" s="214"/>
      <c r="F229" s="210" t="str">
        <f t="shared" si="3"/>
        <v/>
      </c>
      <c r="G229" s="210" t="str">
        <f t="shared" si="4"/>
        <v/>
      </c>
    </row>
    <row r="230" spans="1:7" outlineLevel="1" x14ac:dyDescent="0.35">
      <c r="A230" s="146" t="s">
        <v>742</v>
      </c>
      <c r="B230" s="163" t="s">
        <v>743</v>
      </c>
      <c r="C230" s="211"/>
      <c r="D230" s="214"/>
      <c r="F230" s="210" t="str">
        <f t="shared" si="3"/>
        <v/>
      </c>
      <c r="G230" s="210" t="str">
        <f t="shared" si="4"/>
        <v/>
      </c>
    </row>
    <row r="231" spans="1:7" outlineLevel="1" x14ac:dyDescent="0.35">
      <c r="A231" s="146" t="s">
        <v>744</v>
      </c>
      <c r="B231" s="163" t="s">
        <v>745</v>
      </c>
      <c r="C231" s="211"/>
      <c r="D231" s="214"/>
      <c r="F231" s="210" t="str">
        <f t="shared" si="3"/>
        <v/>
      </c>
      <c r="G231" s="210" t="str">
        <f t="shared" si="4"/>
        <v/>
      </c>
    </row>
    <row r="232" spans="1:7" outlineLevel="1" x14ac:dyDescent="0.35">
      <c r="A232" s="146" t="s">
        <v>746</v>
      </c>
      <c r="B232" s="163" t="s">
        <v>747</v>
      </c>
      <c r="C232" s="211"/>
      <c r="D232" s="214"/>
      <c r="F232" s="210" t="str">
        <f t="shared" si="3"/>
        <v/>
      </c>
      <c r="G232" s="210" t="str">
        <f t="shared" si="4"/>
        <v/>
      </c>
    </row>
    <row r="233" spans="1:7" outlineLevel="1" x14ac:dyDescent="0.35">
      <c r="A233" s="146" t="s">
        <v>748</v>
      </c>
      <c r="B233" s="163" t="s">
        <v>749</v>
      </c>
      <c r="C233" s="211"/>
      <c r="D233" s="214"/>
      <c r="F233" s="210" t="str">
        <f t="shared" si="3"/>
        <v/>
      </c>
      <c r="G233" s="210" t="str">
        <f t="shared" si="4"/>
        <v/>
      </c>
    </row>
    <row r="234" spans="1:7" outlineLevel="1" x14ac:dyDescent="0.35">
      <c r="A234" s="146" t="s">
        <v>750</v>
      </c>
      <c r="B234" s="163"/>
      <c r="F234" s="210"/>
      <c r="G234" s="210"/>
    </row>
    <row r="235" spans="1:7" outlineLevel="1" x14ac:dyDescent="0.35">
      <c r="A235" s="146" t="s">
        <v>751</v>
      </c>
      <c r="B235" s="163"/>
      <c r="F235" s="210"/>
      <c r="G235" s="210"/>
    </row>
    <row r="236" spans="1:7" outlineLevel="1" x14ac:dyDescent="0.35">
      <c r="A236" s="146" t="s">
        <v>752</v>
      </c>
      <c r="B236" s="163"/>
      <c r="F236" s="210"/>
      <c r="G236" s="210"/>
    </row>
    <row r="237" spans="1:7" ht="15" customHeight="1" x14ac:dyDescent="0.35">
      <c r="A237" s="157"/>
      <c r="B237" s="250" t="s">
        <v>753</v>
      </c>
      <c r="C237" s="157" t="s">
        <v>686</v>
      </c>
      <c r="D237" s="157" t="s">
        <v>687</v>
      </c>
      <c r="E237" s="164"/>
      <c r="F237" s="157" t="s">
        <v>515</v>
      </c>
      <c r="G237" s="157" t="s">
        <v>688</v>
      </c>
    </row>
    <row r="238" spans="1:7" x14ac:dyDescent="0.35">
      <c r="A238" s="146" t="s">
        <v>754</v>
      </c>
      <c r="B238" s="146" t="s">
        <v>719</v>
      </c>
      <c r="C238" s="180" t="s">
        <v>118</v>
      </c>
      <c r="F238" s="213"/>
      <c r="G238" s="213"/>
    </row>
    <row r="239" spans="1:7" x14ac:dyDescent="0.35">
      <c r="F239" s="213"/>
      <c r="G239" s="213"/>
    </row>
    <row r="240" spans="1:7" x14ac:dyDescent="0.35">
      <c r="B240" s="167" t="s">
        <v>720</v>
      </c>
      <c r="F240" s="213"/>
      <c r="G240" s="213"/>
    </row>
    <row r="241" spans="1:7" x14ac:dyDescent="0.35">
      <c r="A241" s="146" t="s">
        <v>755</v>
      </c>
      <c r="B241" s="146" t="s">
        <v>722</v>
      </c>
      <c r="C241" s="211" t="s">
        <v>118</v>
      </c>
      <c r="D241" s="214" t="s">
        <v>118</v>
      </c>
      <c r="F241" s="210" t="str">
        <f>IF($C$249=0,"",IF(C241="[Mark as ND1 if not relevant]","",C241/$C$249))</f>
        <v/>
      </c>
      <c r="G241" s="210" t="str">
        <f>IF($D$249=0,"",IF(D241="[Mark as ND1 if not relevant]","",D241/$D$249))</f>
        <v/>
      </c>
    </row>
    <row r="242" spans="1:7" x14ac:dyDescent="0.35">
      <c r="A242" s="146" t="s">
        <v>756</v>
      </c>
      <c r="B242" s="146" t="s">
        <v>724</v>
      </c>
      <c r="C242" s="211" t="s">
        <v>118</v>
      </c>
      <c r="D242" s="214" t="s">
        <v>118</v>
      </c>
      <c r="F242" s="210" t="str">
        <f t="shared" ref="F242:F248" si="5">IF($C$249=0,"",IF(C242="[Mark as ND1 if not relevant]","",C242/$C$249))</f>
        <v/>
      </c>
      <c r="G242" s="210" t="str">
        <f t="shared" ref="G242:G248" si="6">IF($D$249=0,"",IF(D242="[Mark as ND1 if not relevant]","",D242/$D$249))</f>
        <v/>
      </c>
    </row>
    <row r="243" spans="1:7" x14ac:dyDescent="0.35">
      <c r="A243" s="146" t="s">
        <v>757</v>
      </c>
      <c r="B243" s="146" t="s">
        <v>726</v>
      </c>
      <c r="C243" s="211" t="s">
        <v>118</v>
      </c>
      <c r="D243" s="214" t="s">
        <v>118</v>
      </c>
      <c r="F243" s="210" t="str">
        <f t="shared" si="5"/>
        <v/>
      </c>
      <c r="G243" s="210" t="str">
        <f t="shared" si="6"/>
        <v/>
      </c>
    </row>
    <row r="244" spans="1:7" x14ac:dyDescent="0.35">
      <c r="A244" s="146" t="s">
        <v>758</v>
      </c>
      <c r="B244" s="146" t="s">
        <v>728</v>
      </c>
      <c r="C244" s="211" t="s">
        <v>118</v>
      </c>
      <c r="D244" s="214" t="s">
        <v>118</v>
      </c>
      <c r="F244" s="210" t="str">
        <f t="shared" si="5"/>
        <v/>
      </c>
      <c r="G244" s="210" t="str">
        <f t="shared" si="6"/>
        <v/>
      </c>
    </row>
    <row r="245" spans="1:7" x14ac:dyDescent="0.35">
      <c r="A245" s="146" t="s">
        <v>759</v>
      </c>
      <c r="B245" s="146" t="s">
        <v>730</v>
      </c>
      <c r="C245" s="211" t="s">
        <v>118</v>
      </c>
      <c r="D245" s="214" t="s">
        <v>118</v>
      </c>
      <c r="F245" s="210" t="str">
        <f t="shared" si="5"/>
        <v/>
      </c>
      <c r="G245" s="210" t="str">
        <f t="shared" si="6"/>
        <v/>
      </c>
    </row>
    <row r="246" spans="1:7" x14ac:dyDescent="0.35">
      <c r="A246" s="146" t="s">
        <v>760</v>
      </c>
      <c r="B246" s="146" t="s">
        <v>732</v>
      </c>
      <c r="C246" s="211" t="s">
        <v>118</v>
      </c>
      <c r="D246" s="214" t="s">
        <v>118</v>
      </c>
      <c r="F246" s="210" t="str">
        <f t="shared" si="5"/>
        <v/>
      </c>
      <c r="G246" s="210" t="str">
        <f t="shared" si="6"/>
        <v/>
      </c>
    </row>
    <row r="247" spans="1:7" x14ac:dyDescent="0.35">
      <c r="A247" s="146" t="s">
        <v>761</v>
      </c>
      <c r="B247" s="146" t="s">
        <v>734</v>
      </c>
      <c r="C247" s="211" t="s">
        <v>118</v>
      </c>
      <c r="D247" s="214" t="s">
        <v>118</v>
      </c>
      <c r="F247" s="210" t="str">
        <f t="shared" si="5"/>
        <v/>
      </c>
      <c r="G247" s="210" t="str">
        <f t="shared" si="6"/>
        <v/>
      </c>
    </row>
    <row r="248" spans="1:7" x14ac:dyDescent="0.35">
      <c r="A248" s="146" t="s">
        <v>762</v>
      </c>
      <c r="B248" s="146" t="s">
        <v>736</v>
      </c>
      <c r="C248" s="211" t="s">
        <v>118</v>
      </c>
      <c r="D248" s="214" t="s">
        <v>118</v>
      </c>
      <c r="F248" s="210" t="str">
        <f t="shared" si="5"/>
        <v/>
      </c>
      <c r="G248" s="210" t="str">
        <f t="shared" si="6"/>
        <v/>
      </c>
    </row>
    <row r="249" spans="1:7" x14ac:dyDescent="0.35">
      <c r="A249" s="146" t="s">
        <v>763</v>
      </c>
      <c r="B249" s="176" t="s">
        <v>148</v>
      </c>
      <c r="C249" s="211">
        <f>SUM(C241:C248)</f>
        <v>0</v>
      </c>
      <c r="D249" s="214">
        <f>SUM(D241:D248)</f>
        <v>0</v>
      </c>
      <c r="F249" s="180">
        <f>SUM(F241:F248)</f>
        <v>0</v>
      </c>
      <c r="G249" s="180">
        <f>SUM(G241:G248)</f>
        <v>0</v>
      </c>
    </row>
    <row r="250" spans="1:7" outlineLevel="1" x14ac:dyDescent="0.35">
      <c r="A250" s="146" t="s">
        <v>764</v>
      </c>
      <c r="B250" s="163" t="s">
        <v>739</v>
      </c>
      <c r="C250" s="211"/>
      <c r="D250" s="214"/>
      <c r="F250" s="210" t="str">
        <f t="shared" ref="F250:F255" si="7">IF($C$249=0,"",IF(C250="[for completion]","",C250/$C$249))</f>
        <v/>
      </c>
      <c r="G250" s="210" t="str">
        <f t="shared" ref="G250:G255" si="8">IF($D$249=0,"",IF(D250="[for completion]","",D250/$D$249))</f>
        <v/>
      </c>
    </row>
    <row r="251" spans="1:7" outlineLevel="1" x14ac:dyDescent="0.35">
      <c r="A251" s="146" t="s">
        <v>765</v>
      </c>
      <c r="B251" s="163" t="s">
        <v>741</v>
      </c>
      <c r="C251" s="211"/>
      <c r="D251" s="214"/>
      <c r="F251" s="210" t="str">
        <f t="shared" si="7"/>
        <v/>
      </c>
      <c r="G251" s="210" t="str">
        <f t="shared" si="8"/>
        <v/>
      </c>
    </row>
    <row r="252" spans="1:7" outlineLevel="1" x14ac:dyDescent="0.35">
      <c r="A252" s="146" t="s">
        <v>766</v>
      </c>
      <c r="B252" s="163" t="s">
        <v>743</v>
      </c>
      <c r="C252" s="211"/>
      <c r="D252" s="214"/>
      <c r="F252" s="210" t="str">
        <f t="shared" si="7"/>
        <v/>
      </c>
      <c r="G252" s="210" t="str">
        <f t="shared" si="8"/>
        <v/>
      </c>
    </row>
    <row r="253" spans="1:7" outlineLevel="1" x14ac:dyDescent="0.35">
      <c r="A253" s="146" t="s">
        <v>767</v>
      </c>
      <c r="B253" s="163" t="s">
        <v>745</v>
      </c>
      <c r="C253" s="211"/>
      <c r="D253" s="214"/>
      <c r="F253" s="210" t="str">
        <f t="shared" si="7"/>
        <v/>
      </c>
      <c r="G253" s="210" t="str">
        <f t="shared" si="8"/>
        <v/>
      </c>
    </row>
    <row r="254" spans="1:7" outlineLevel="1" x14ac:dyDescent="0.35">
      <c r="A254" s="146" t="s">
        <v>768</v>
      </c>
      <c r="B254" s="163" t="s">
        <v>747</v>
      </c>
      <c r="C254" s="211"/>
      <c r="D254" s="214"/>
      <c r="F254" s="210" t="str">
        <f t="shared" si="7"/>
        <v/>
      </c>
      <c r="G254" s="210" t="str">
        <f t="shared" si="8"/>
        <v/>
      </c>
    </row>
    <row r="255" spans="1:7" outlineLevel="1" x14ac:dyDescent="0.35">
      <c r="A255" s="146" t="s">
        <v>769</v>
      </c>
      <c r="B255" s="163" t="s">
        <v>749</v>
      </c>
      <c r="C255" s="211"/>
      <c r="D255" s="214"/>
      <c r="F255" s="210" t="str">
        <f t="shared" si="7"/>
        <v/>
      </c>
      <c r="G255" s="210" t="str">
        <f t="shared" si="8"/>
        <v/>
      </c>
    </row>
    <row r="256" spans="1:7" outlineLevel="1" x14ac:dyDescent="0.35">
      <c r="A256" s="146" t="s">
        <v>770</v>
      </c>
      <c r="B256" s="163"/>
      <c r="F256" s="160"/>
      <c r="G256" s="160"/>
    </row>
    <row r="257" spans="1:14" outlineLevel="1" x14ac:dyDescent="0.35">
      <c r="A257" s="146" t="s">
        <v>771</v>
      </c>
      <c r="B257" s="163"/>
      <c r="F257" s="160"/>
      <c r="G257" s="160"/>
    </row>
    <row r="258" spans="1:14" outlineLevel="1" x14ac:dyDescent="0.35">
      <c r="A258" s="146" t="s">
        <v>772</v>
      </c>
      <c r="B258" s="163"/>
      <c r="F258" s="160"/>
      <c r="G258" s="160"/>
    </row>
    <row r="259" spans="1:14" ht="15" customHeight="1" x14ac:dyDescent="0.35">
      <c r="A259" s="157"/>
      <c r="B259" s="250" t="s">
        <v>773</v>
      </c>
      <c r="C259" s="157" t="s">
        <v>515</v>
      </c>
      <c r="D259" s="157"/>
      <c r="E259" s="164"/>
      <c r="F259" s="157"/>
      <c r="G259" s="157"/>
    </row>
    <row r="260" spans="1:14" x14ac:dyDescent="0.35">
      <c r="A260" s="146" t="s">
        <v>774</v>
      </c>
      <c r="B260" s="146" t="s">
        <v>775</v>
      </c>
      <c r="C260" s="180" t="s">
        <v>82</v>
      </c>
      <c r="E260" s="162"/>
      <c r="F260" s="162"/>
      <c r="G260" s="162"/>
    </row>
    <row r="261" spans="1:14" x14ac:dyDescent="0.35">
      <c r="A261" s="146" t="s">
        <v>776</v>
      </c>
      <c r="B261" s="146" t="s">
        <v>777</v>
      </c>
      <c r="C261" s="180" t="s">
        <v>82</v>
      </c>
      <c r="E261" s="162"/>
      <c r="F261" s="162"/>
    </row>
    <row r="262" spans="1:14" x14ac:dyDescent="0.35">
      <c r="A262" s="146" t="s">
        <v>778</v>
      </c>
      <c r="B262" s="146" t="s">
        <v>779</v>
      </c>
      <c r="C262" s="180" t="s">
        <v>82</v>
      </c>
      <c r="E262" s="162"/>
      <c r="F262" s="162"/>
    </row>
    <row r="263" spans="1:14" s="236" customFormat="1" x14ac:dyDescent="0.35">
      <c r="A263" s="237" t="s">
        <v>780</v>
      </c>
      <c r="B263" s="237" t="s">
        <v>1848</v>
      </c>
      <c r="C263" s="238" t="s">
        <v>82</v>
      </c>
      <c r="D263" s="237"/>
      <c r="E263" s="221"/>
      <c r="F263" s="221"/>
      <c r="G263" s="235"/>
    </row>
    <row r="264" spans="1:14" x14ac:dyDescent="0.35">
      <c r="A264" s="237" t="s">
        <v>1426</v>
      </c>
      <c r="B264" s="167" t="s">
        <v>1418</v>
      </c>
      <c r="C264" s="180" t="s">
        <v>82</v>
      </c>
      <c r="D264" s="173"/>
      <c r="E264" s="173"/>
      <c r="F264" s="174"/>
      <c r="G264" s="174"/>
      <c r="H264" s="141"/>
      <c r="I264" s="146"/>
      <c r="J264" s="146"/>
      <c r="K264" s="146"/>
      <c r="L264" s="141"/>
      <c r="M264" s="141"/>
      <c r="N264" s="141"/>
    </row>
    <row r="265" spans="1:14" x14ac:dyDescent="0.35">
      <c r="A265" s="237" t="s">
        <v>1849</v>
      </c>
      <c r="B265" s="146" t="s">
        <v>146</v>
      </c>
      <c r="C265" s="180" t="s">
        <v>82</v>
      </c>
      <c r="E265" s="162"/>
      <c r="F265" s="162"/>
    </row>
    <row r="266" spans="1:14" outlineLevel="1" x14ac:dyDescent="0.35">
      <c r="A266" s="146" t="s">
        <v>781</v>
      </c>
      <c r="B266" s="163" t="s">
        <v>783</v>
      </c>
      <c r="C266" s="218"/>
      <c r="E266" s="162"/>
      <c r="F266" s="162"/>
    </row>
    <row r="267" spans="1:14" outlineLevel="1" x14ac:dyDescent="0.35">
      <c r="A267" s="237" t="s">
        <v>782</v>
      </c>
      <c r="B267" s="163" t="s">
        <v>785</v>
      </c>
      <c r="C267" s="180"/>
      <c r="E267" s="162"/>
      <c r="F267" s="162"/>
    </row>
    <row r="268" spans="1:14" outlineLevel="1" x14ac:dyDescent="0.35">
      <c r="A268" s="237" t="s">
        <v>784</v>
      </c>
      <c r="B268" s="163" t="s">
        <v>787</v>
      </c>
      <c r="C268" s="180"/>
      <c r="E268" s="162"/>
      <c r="F268" s="162"/>
    </row>
    <row r="269" spans="1:14" outlineLevel="1" x14ac:dyDescent="0.35">
      <c r="A269" s="237" t="s">
        <v>786</v>
      </c>
      <c r="B269" s="163" t="s">
        <v>789</v>
      </c>
      <c r="C269" s="180"/>
      <c r="E269" s="162"/>
      <c r="F269" s="162"/>
    </row>
    <row r="270" spans="1:14" outlineLevel="1" x14ac:dyDescent="0.35">
      <c r="A270" s="237" t="s">
        <v>788</v>
      </c>
      <c r="B270" s="163" t="s">
        <v>150</v>
      </c>
      <c r="C270" s="180"/>
      <c r="E270" s="162"/>
      <c r="F270" s="162"/>
    </row>
    <row r="271" spans="1:14" outlineLevel="1" x14ac:dyDescent="0.35">
      <c r="A271" s="237" t="s">
        <v>790</v>
      </c>
      <c r="B271" s="163" t="s">
        <v>150</v>
      </c>
      <c r="C271" s="180"/>
      <c r="E271" s="162"/>
      <c r="F271" s="162"/>
    </row>
    <row r="272" spans="1:14" outlineLevel="1" x14ac:dyDescent="0.35">
      <c r="A272" s="237" t="s">
        <v>791</v>
      </c>
      <c r="B272" s="163" t="s">
        <v>150</v>
      </c>
      <c r="C272" s="180"/>
      <c r="E272" s="162"/>
      <c r="F272" s="162"/>
    </row>
    <row r="273" spans="1:7" outlineLevel="1" x14ac:dyDescent="0.35">
      <c r="A273" s="237" t="s">
        <v>792</v>
      </c>
      <c r="B273" s="163" t="s">
        <v>150</v>
      </c>
      <c r="C273" s="180"/>
      <c r="E273" s="162"/>
      <c r="F273" s="162"/>
    </row>
    <row r="274" spans="1:7" outlineLevel="1" x14ac:dyDescent="0.35">
      <c r="A274" s="237" t="s">
        <v>793</v>
      </c>
      <c r="B274" s="163" t="s">
        <v>150</v>
      </c>
      <c r="C274" s="180"/>
      <c r="E274" s="162"/>
      <c r="F274" s="162"/>
    </row>
    <row r="275" spans="1:7" outlineLevel="1" x14ac:dyDescent="0.35">
      <c r="A275" s="237" t="s">
        <v>794</v>
      </c>
      <c r="B275" s="163" t="s">
        <v>150</v>
      </c>
      <c r="C275" s="180"/>
      <c r="E275" s="162"/>
      <c r="F275" s="162"/>
    </row>
    <row r="276" spans="1:7" ht="15" customHeight="1" x14ac:dyDescent="0.35">
      <c r="A276" s="157"/>
      <c r="B276" s="250" t="s">
        <v>795</v>
      </c>
      <c r="C276" s="157" t="s">
        <v>515</v>
      </c>
      <c r="D276" s="157"/>
      <c r="E276" s="164"/>
      <c r="F276" s="157"/>
      <c r="G276" s="159"/>
    </row>
    <row r="277" spans="1:7" x14ac:dyDescent="0.35">
      <c r="A277" s="146" t="s">
        <v>7</v>
      </c>
      <c r="B277" s="146" t="s">
        <v>1419</v>
      </c>
      <c r="C277" s="180" t="s">
        <v>82</v>
      </c>
      <c r="E277" s="141"/>
      <c r="F277" s="141"/>
    </row>
    <row r="278" spans="1:7" x14ac:dyDescent="0.35">
      <c r="A278" s="146" t="s">
        <v>796</v>
      </c>
      <c r="B278" s="146" t="s">
        <v>797</v>
      </c>
      <c r="C278" s="180" t="s">
        <v>82</v>
      </c>
      <c r="E278" s="141"/>
      <c r="F278" s="141"/>
    </row>
    <row r="279" spans="1:7" x14ac:dyDescent="0.35">
      <c r="A279" s="146" t="s">
        <v>798</v>
      </c>
      <c r="B279" s="146" t="s">
        <v>146</v>
      </c>
      <c r="C279" s="180" t="s">
        <v>82</v>
      </c>
      <c r="E279" s="141"/>
      <c r="F279" s="141"/>
    </row>
    <row r="280" spans="1:7" outlineLevel="1" x14ac:dyDescent="0.35">
      <c r="A280" s="146" t="s">
        <v>799</v>
      </c>
      <c r="C280" s="180"/>
      <c r="E280" s="141"/>
      <c r="F280" s="141"/>
    </row>
    <row r="281" spans="1:7" outlineLevel="1" x14ac:dyDescent="0.35">
      <c r="A281" s="146" t="s">
        <v>800</v>
      </c>
      <c r="C281" s="180"/>
      <c r="E281" s="141"/>
      <c r="F281" s="141"/>
    </row>
    <row r="282" spans="1:7" outlineLevel="1" x14ac:dyDescent="0.35">
      <c r="A282" s="146" t="s">
        <v>801</v>
      </c>
      <c r="C282" s="180"/>
      <c r="E282" s="141"/>
      <c r="F282" s="141"/>
    </row>
    <row r="283" spans="1:7" outlineLevel="1" x14ac:dyDescent="0.35">
      <c r="A283" s="146" t="s">
        <v>802</v>
      </c>
      <c r="C283" s="180"/>
      <c r="E283" s="141"/>
      <c r="F283" s="141"/>
    </row>
    <row r="284" spans="1:7" outlineLevel="1" x14ac:dyDescent="0.35">
      <c r="A284" s="146" t="s">
        <v>803</v>
      </c>
      <c r="C284" s="180"/>
      <c r="E284" s="141"/>
      <c r="F284" s="141"/>
    </row>
    <row r="285" spans="1:7" outlineLevel="1" x14ac:dyDescent="0.35">
      <c r="A285" s="146" t="s">
        <v>804</v>
      </c>
      <c r="C285" s="180"/>
      <c r="E285" s="141"/>
      <c r="F285" s="141"/>
    </row>
    <row r="286" spans="1:7" s="219" customFormat="1" x14ac:dyDescent="0.35">
      <c r="A286" s="158"/>
      <c r="B286" s="158" t="s">
        <v>1894</v>
      </c>
      <c r="C286" s="158" t="s">
        <v>113</v>
      </c>
      <c r="D286" s="158" t="s">
        <v>1564</v>
      </c>
      <c r="E286" s="158"/>
      <c r="F286" s="158" t="s">
        <v>515</v>
      </c>
      <c r="G286" s="158" t="s">
        <v>1567</v>
      </c>
    </row>
    <row r="287" spans="1:7" s="219" customFormat="1" x14ac:dyDescent="0.35">
      <c r="A287" s="253" t="s">
        <v>1569</v>
      </c>
      <c r="B287" s="229" t="s">
        <v>608</v>
      </c>
      <c r="C287" s="228" t="s">
        <v>82</v>
      </c>
      <c r="D287" s="228" t="s">
        <v>82</v>
      </c>
      <c r="E287" s="230"/>
      <c r="F287" s="224" t="str">
        <f>IF($C$305=0,"",IF(C287="[For completion]","",C287/$C$305))</f>
        <v/>
      </c>
      <c r="G287" s="224" t="str">
        <f>IF($D$305=0,"",IF(D287="[For completion]","",D287/$D$305))</f>
        <v/>
      </c>
    </row>
    <row r="288" spans="1:7" s="219" customFormat="1" x14ac:dyDescent="0.35">
      <c r="A288" s="253" t="s">
        <v>1570</v>
      </c>
      <c r="B288" s="229" t="s">
        <v>608</v>
      </c>
      <c r="C288" s="228" t="s">
        <v>82</v>
      </c>
      <c r="D288" s="228" t="s">
        <v>82</v>
      </c>
      <c r="E288" s="230"/>
      <c r="F288" s="224" t="str">
        <f t="shared" ref="F288:F304" si="9">IF($C$305=0,"",IF(C288="[For completion]","",C288/$C$305))</f>
        <v/>
      </c>
      <c r="G288" s="224" t="str">
        <f t="shared" ref="G288:G304" si="10">IF($D$305=0,"",IF(D288="[For completion]","",D288/$D$305))</f>
        <v/>
      </c>
    </row>
    <row r="289" spans="1:7" s="219" customFormat="1" x14ac:dyDescent="0.35">
      <c r="A289" s="253" t="s">
        <v>1571</v>
      </c>
      <c r="B289" s="229" t="s">
        <v>608</v>
      </c>
      <c r="C289" s="228" t="s">
        <v>82</v>
      </c>
      <c r="D289" s="228" t="s">
        <v>82</v>
      </c>
      <c r="E289" s="230"/>
      <c r="F289" s="224" t="str">
        <f t="shared" si="9"/>
        <v/>
      </c>
      <c r="G289" s="224" t="str">
        <f t="shared" si="10"/>
        <v/>
      </c>
    </row>
    <row r="290" spans="1:7" s="219" customFormat="1" x14ac:dyDescent="0.35">
      <c r="A290" s="253" t="s">
        <v>1572</v>
      </c>
      <c r="B290" s="229" t="s">
        <v>608</v>
      </c>
      <c r="C290" s="228" t="s">
        <v>82</v>
      </c>
      <c r="D290" s="228" t="s">
        <v>82</v>
      </c>
      <c r="E290" s="230"/>
      <c r="F290" s="224" t="str">
        <f t="shared" si="9"/>
        <v/>
      </c>
      <c r="G290" s="224" t="str">
        <f t="shared" si="10"/>
        <v/>
      </c>
    </row>
    <row r="291" spans="1:7" s="219" customFormat="1" x14ac:dyDescent="0.35">
      <c r="A291" s="253" t="s">
        <v>1573</v>
      </c>
      <c r="B291" s="229" t="s">
        <v>608</v>
      </c>
      <c r="C291" s="228" t="s">
        <v>82</v>
      </c>
      <c r="D291" s="228" t="s">
        <v>82</v>
      </c>
      <c r="E291" s="230"/>
      <c r="F291" s="224" t="str">
        <f t="shared" si="9"/>
        <v/>
      </c>
      <c r="G291" s="224" t="str">
        <f t="shared" si="10"/>
        <v/>
      </c>
    </row>
    <row r="292" spans="1:7" s="219" customFormat="1" x14ac:dyDescent="0.35">
      <c r="A292" s="253" t="s">
        <v>1574</v>
      </c>
      <c r="B292" s="229" t="s">
        <v>608</v>
      </c>
      <c r="C292" s="228" t="s">
        <v>82</v>
      </c>
      <c r="D292" s="228" t="s">
        <v>82</v>
      </c>
      <c r="E292" s="230"/>
      <c r="F292" s="224" t="str">
        <f t="shared" si="9"/>
        <v/>
      </c>
      <c r="G292" s="224" t="str">
        <f t="shared" si="10"/>
        <v/>
      </c>
    </row>
    <row r="293" spans="1:7" s="219" customFormat="1" x14ac:dyDescent="0.35">
      <c r="A293" s="253" t="s">
        <v>1575</v>
      </c>
      <c r="B293" s="229" t="s">
        <v>608</v>
      </c>
      <c r="C293" s="228" t="s">
        <v>82</v>
      </c>
      <c r="D293" s="228" t="s">
        <v>82</v>
      </c>
      <c r="E293" s="230"/>
      <c r="F293" s="224" t="str">
        <f t="shared" si="9"/>
        <v/>
      </c>
      <c r="G293" s="224" t="str">
        <f t="shared" si="10"/>
        <v/>
      </c>
    </row>
    <row r="294" spans="1:7" s="219" customFormat="1" x14ac:dyDescent="0.35">
      <c r="A294" s="253" t="s">
        <v>1576</v>
      </c>
      <c r="B294" s="229" t="s">
        <v>608</v>
      </c>
      <c r="C294" s="228" t="s">
        <v>82</v>
      </c>
      <c r="D294" s="228" t="s">
        <v>82</v>
      </c>
      <c r="E294" s="230"/>
      <c r="F294" s="224" t="str">
        <f t="shared" si="9"/>
        <v/>
      </c>
      <c r="G294" s="224" t="str">
        <f t="shared" si="10"/>
        <v/>
      </c>
    </row>
    <row r="295" spans="1:7" s="219" customFormat="1" x14ac:dyDescent="0.35">
      <c r="A295" s="253" t="s">
        <v>1577</v>
      </c>
      <c r="B295" s="243" t="s">
        <v>608</v>
      </c>
      <c r="C295" s="228" t="s">
        <v>82</v>
      </c>
      <c r="D295" s="228" t="s">
        <v>82</v>
      </c>
      <c r="E295" s="230"/>
      <c r="F295" s="224" t="str">
        <f t="shared" si="9"/>
        <v/>
      </c>
      <c r="G295" s="224" t="str">
        <f t="shared" si="10"/>
        <v/>
      </c>
    </row>
    <row r="296" spans="1:7" s="219" customFormat="1" x14ac:dyDescent="0.35">
      <c r="A296" s="253" t="s">
        <v>1578</v>
      </c>
      <c r="B296" s="229" t="s">
        <v>608</v>
      </c>
      <c r="C296" s="228" t="s">
        <v>82</v>
      </c>
      <c r="D296" s="228" t="s">
        <v>82</v>
      </c>
      <c r="E296" s="230"/>
      <c r="F296" s="224" t="str">
        <f t="shared" si="9"/>
        <v/>
      </c>
      <c r="G296" s="224" t="str">
        <f t="shared" si="10"/>
        <v/>
      </c>
    </row>
    <row r="297" spans="1:7" s="219" customFormat="1" x14ac:dyDescent="0.35">
      <c r="A297" s="253" t="s">
        <v>1579</v>
      </c>
      <c r="B297" s="229" t="s">
        <v>608</v>
      </c>
      <c r="C297" s="228" t="s">
        <v>82</v>
      </c>
      <c r="D297" s="228" t="s">
        <v>82</v>
      </c>
      <c r="E297" s="230"/>
      <c r="F297" s="224" t="str">
        <f t="shared" si="9"/>
        <v/>
      </c>
      <c r="G297" s="224" t="str">
        <f t="shared" si="10"/>
        <v/>
      </c>
    </row>
    <row r="298" spans="1:7" s="219" customFormat="1" x14ac:dyDescent="0.35">
      <c r="A298" s="253" t="s">
        <v>1580</v>
      </c>
      <c r="B298" s="229" t="s">
        <v>608</v>
      </c>
      <c r="C298" s="228" t="s">
        <v>82</v>
      </c>
      <c r="D298" s="228" t="s">
        <v>82</v>
      </c>
      <c r="E298" s="230"/>
      <c r="F298" s="224" t="str">
        <f t="shared" si="9"/>
        <v/>
      </c>
      <c r="G298" s="224" t="str">
        <f t="shared" si="10"/>
        <v/>
      </c>
    </row>
    <row r="299" spans="1:7" s="219" customFormat="1" x14ac:dyDescent="0.35">
      <c r="A299" s="253" t="s">
        <v>1581</v>
      </c>
      <c r="B299" s="229" t="s">
        <v>608</v>
      </c>
      <c r="C299" s="228" t="s">
        <v>82</v>
      </c>
      <c r="D299" s="228" t="s">
        <v>82</v>
      </c>
      <c r="E299" s="230"/>
      <c r="F299" s="224" t="str">
        <f t="shared" si="9"/>
        <v/>
      </c>
      <c r="G299" s="224" t="str">
        <f t="shared" si="10"/>
        <v/>
      </c>
    </row>
    <row r="300" spans="1:7" s="219" customFormat="1" x14ac:dyDescent="0.35">
      <c r="A300" s="253" t="s">
        <v>1582</v>
      </c>
      <c r="B300" s="229" t="s">
        <v>608</v>
      </c>
      <c r="C300" s="228" t="s">
        <v>82</v>
      </c>
      <c r="D300" s="228" t="s">
        <v>82</v>
      </c>
      <c r="E300" s="230"/>
      <c r="F300" s="224" t="str">
        <f t="shared" si="9"/>
        <v/>
      </c>
      <c r="G300" s="224" t="str">
        <f t="shared" si="10"/>
        <v/>
      </c>
    </row>
    <row r="301" spans="1:7" s="219" customFormat="1" x14ac:dyDescent="0.35">
      <c r="A301" s="253" t="s">
        <v>1583</v>
      </c>
      <c r="B301" s="229" t="s">
        <v>608</v>
      </c>
      <c r="C301" s="228" t="s">
        <v>82</v>
      </c>
      <c r="D301" s="228" t="s">
        <v>82</v>
      </c>
      <c r="E301" s="230"/>
      <c r="F301" s="224" t="str">
        <f t="shared" si="9"/>
        <v/>
      </c>
      <c r="G301" s="224" t="str">
        <f t="shared" si="10"/>
        <v/>
      </c>
    </row>
    <row r="302" spans="1:7" s="219" customFormat="1" x14ac:dyDescent="0.35">
      <c r="A302" s="253" t="s">
        <v>1584</v>
      </c>
      <c r="B302" s="229" t="s">
        <v>608</v>
      </c>
      <c r="C302" s="228" t="s">
        <v>82</v>
      </c>
      <c r="D302" s="228" t="s">
        <v>82</v>
      </c>
      <c r="E302" s="230"/>
      <c r="F302" s="224" t="str">
        <f t="shared" si="9"/>
        <v/>
      </c>
      <c r="G302" s="224" t="str">
        <f t="shared" si="10"/>
        <v/>
      </c>
    </row>
    <row r="303" spans="1:7" s="219" customFormat="1" x14ac:dyDescent="0.35">
      <c r="A303" s="253" t="s">
        <v>1585</v>
      </c>
      <c r="B303" s="229" t="s">
        <v>608</v>
      </c>
      <c r="C303" s="228" t="s">
        <v>82</v>
      </c>
      <c r="D303" s="228" t="s">
        <v>82</v>
      </c>
      <c r="E303" s="230"/>
      <c r="F303" s="224" t="str">
        <f t="shared" si="9"/>
        <v/>
      </c>
      <c r="G303" s="224" t="str">
        <f t="shared" si="10"/>
        <v/>
      </c>
    </row>
    <row r="304" spans="1:7" s="219" customFormat="1" x14ac:dyDescent="0.35">
      <c r="A304" s="253" t="s">
        <v>1586</v>
      </c>
      <c r="B304" s="229" t="s">
        <v>1610</v>
      </c>
      <c r="C304" s="228" t="s">
        <v>82</v>
      </c>
      <c r="D304" s="228" t="s">
        <v>82</v>
      </c>
      <c r="E304" s="230"/>
      <c r="F304" s="224" t="str">
        <f t="shared" si="9"/>
        <v/>
      </c>
      <c r="G304" s="224" t="str">
        <f t="shared" si="10"/>
        <v/>
      </c>
    </row>
    <row r="305" spans="1:7" s="219" customFormat="1" x14ac:dyDescent="0.35">
      <c r="A305" s="253" t="s">
        <v>1587</v>
      </c>
      <c r="B305" s="229" t="s">
        <v>148</v>
      </c>
      <c r="C305" s="228">
        <f>SUM(C287:C304)</f>
        <v>0</v>
      </c>
      <c r="D305" s="228">
        <f>SUM(D287:D304)</f>
        <v>0</v>
      </c>
      <c r="E305" s="230"/>
      <c r="F305" s="246">
        <f>SUM(F287:F304)</f>
        <v>0</v>
      </c>
      <c r="G305" s="246">
        <f>SUM(G287:G304)</f>
        <v>0</v>
      </c>
    </row>
    <row r="306" spans="1:7" s="219" customFormat="1" x14ac:dyDescent="0.35">
      <c r="A306" s="253" t="s">
        <v>1588</v>
      </c>
      <c r="B306" s="229"/>
      <c r="C306" s="228"/>
      <c r="D306" s="228"/>
      <c r="E306" s="230"/>
      <c r="F306" s="230"/>
      <c r="G306" s="230"/>
    </row>
    <row r="307" spans="1:7" s="219" customFormat="1" x14ac:dyDescent="0.35">
      <c r="A307" s="253" t="s">
        <v>1589</v>
      </c>
      <c r="B307" s="229"/>
      <c r="C307" s="228"/>
      <c r="D307" s="228"/>
      <c r="E307" s="230"/>
      <c r="F307" s="230"/>
      <c r="G307" s="230"/>
    </row>
    <row r="308" spans="1:7" s="219" customFormat="1" x14ac:dyDescent="0.35">
      <c r="A308" s="253" t="s">
        <v>1590</v>
      </c>
      <c r="B308" s="229"/>
      <c r="C308" s="228"/>
      <c r="D308" s="228"/>
      <c r="E308" s="230"/>
      <c r="F308" s="230"/>
      <c r="G308" s="230"/>
    </row>
    <row r="309" spans="1:7" s="233" customFormat="1" x14ac:dyDescent="0.35">
      <c r="A309" s="158"/>
      <c r="B309" s="158" t="s">
        <v>1895</v>
      </c>
      <c r="C309" s="158" t="s">
        <v>113</v>
      </c>
      <c r="D309" s="158" t="s">
        <v>1564</v>
      </c>
      <c r="E309" s="158"/>
      <c r="F309" s="158" t="s">
        <v>515</v>
      </c>
      <c r="G309" s="158" t="s">
        <v>1567</v>
      </c>
    </row>
    <row r="310" spans="1:7" s="233" customFormat="1" x14ac:dyDescent="0.35">
      <c r="A310" s="253" t="s">
        <v>1591</v>
      </c>
      <c r="B310" s="243" t="s">
        <v>608</v>
      </c>
      <c r="C310" s="241" t="s">
        <v>82</v>
      </c>
      <c r="D310" s="241" t="s">
        <v>82</v>
      </c>
      <c r="E310" s="244"/>
      <c r="F310" s="224" t="str">
        <f>IF($C$328=0,"",IF(C310="[For completion]","",C310/$C$328))</f>
        <v/>
      </c>
      <c r="G310" s="224" t="str">
        <f>IF($D$328=0,"",IF(D310="[For completion]","",D310/$D$328))</f>
        <v/>
      </c>
    </row>
    <row r="311" spans="1:7" s="233" customFormat="1" x14ac:dyDescent="0.35">
      <c r="A311" s="253" t="s">
        <v>1592</v>
      </c>
      <c r="B311" s="243" t="s">
        <v>608</v>
      </c>
      <c r="C311" s="241" t="s">
        <v>82</v>
      </c>
      <c r="D311" s="241" t="s">
        <v>82</v>
      </c>
      <c r="E311" s="244"/>
      <c r="F311" s="244"/>
      <c r="G311" s="244"/>
    </row>
    <row r="312" spans="1:7" s="233" customFormat="1" x14ac:dyDescent="0.35">
      <c r="A312" s="253" t="s">
        <v>1593</v>
      </c>
      <c r="B312" s="243" t="s">
        <v>608</v>
      </c>
      <c r="C312" s="241" t="s">
        <v>82</v>
      </c>
      <c r="D312" s="241" t="s">
        <v>82</v>
      </c>
      <c r="E312" s="244"/>
      <c r="F312" s="244"/>
      <c r="G312" s="244"/>
    </row>
    <row r="313" spans="1:7" s="233" customFormat="1" x14ac:dyDescent="0.35">
      <c r="A313" s="253" t="s">
        <v>1594</v>
      </c>
      <c r="B313" s="243" t="s">
        <v>608</v>
      </c>
      <c r="C313" s="241" t="s">
        <v>82</v>
      </c>
      <c r="D313" s="241" t="s">
        <v>82</v>
      </c>
      <c r="E313" s="244"/>
      <c r="F313" s="244"/>
      <c r="G313" s="244"/>
    </row>
    <row r="314" spans="1:7" s="233" customFormat="1" x14ac:dyDescent="0.35">
      <c r="A314" s="253" t="s">
        <v>1595</v>
      </c>
      <c r="B314" s="243" t="s">
        <v>608</v>
      </c>
      <c r="C314" s="241" t="s">
        <v>82</v>
      </c>
      <c r="D314" s="241" t="s">
        <v>82</v>
      </c>
      <c r="E314" s="244"/>
      <c r="F314" s="244"/>
      <c r="G314" s="244"/>
    </row>
    <row r="315" spans="1:7" s="233" customFormat="1" x14ac:dyDescent="0.35">
      <c r="A315" s="253" t="s">
        <v>1596</v>
      </c>
      <c r="B315" s="243" t="s">
        <v>608</v>
      </c>
      <c r="C315" s="241" t="s">
        <v>82</v>
      </c>
      <c r="D315" s="241" t="s">
        <v>82</v>
      </c>
      <c r="E315" s="244"/>
      <c r="F315" s="244"/>
      <c r="G315" s="244"/>
    </row>
    <row r="316" spans="1:7" s="233" customFormat="1" x14ac:dyDescent="0.35">
      <c r="A316" s="253" t="s">
        <v>1597</v>
      </c>
      <c r="B316" s="243" t="s">
        <v>608</v>
      </c>
      <c r="C316" s="241" t="s">
        <v>82</v>
      </c>
      <c r="D316" s="241" t="s">
        <v>82</v>
      </c>
      <c r="E316" s="244"/>
      <c r="F316" s="244"/>
      <c r="G316" s="244"/>
    </row>
    <row r="317" spans="1:7" s="233" customFormat="1" x14ac:dyDescent="0.35">
      <c r="A317" s="253" t="s">
        <v>1598</v>
      </c>
      <c r="B317" s="243" t="s">
        <v>608</v>
      </c>
      <c r="C317" s="241" t="s">
        <v>82</v>
      </c>
      <c r="D317" s="241" t="s">
        <v>82</v>
      </c>
      <c r="E317" s="244"/>
      <c r="F317" s="244"/>
      <c r="G317" s="244"/>
    </row>
    <row r="318" spans="1:7" s="233" customFormat="1" x14ac:dyDescent="0.35">
      <c r="A318" s="253" t="s">
        <v>1599</v>
      </c>
      <c r="B318" s="243" t="s">
        <v>608</v>
      </c>
      <c r="C318" s="241" t="s">
        <v>82</v>
      </c>
      <c r="D318" s="241" t="s">
        <v>82</v>
      </c>
      <c r="E318" s="244"/>
      <c r="F318" s="244"/>
      <c r="G318" s="244"/>
    </row>
    <row r="319" spans="1:7" s="233" customFormat="1" x14ac:dyDescent="0.35">
      <c r="A319" s="253" t="s">
        <v>1600</v>
      </c>
      <c r="B319" s="243" t="s">
        <v>608</v>
      </c>
      <c r="C319" s="241" t="s">
        <v>82</v>
      </c>
      <c r="D319" s="241" t="s">
        <v>82</v>
      </c>
      <c r="E319" s="244"/>
      <c r="F319" s="244"/>
      <c r="G319" s="244"/>
    </row>
    <row r="320" spans="1:7" s="233" customFormat="1" x14ac:dyDescent="0.35">
      <c r="A320" s="253" t="s">
        <v>1680</v>
      </c>
      <c r="B320" s="243" t="s">
        <v>608</v>
      </c>
      <c r="C320" s="241" t="s">
        <v>82</v>
      </c>
      <c r="D320" s="241" t="s">
        <v>82</v>
      </c>
      <c r="E320" s="244"/>
      <c r="F320" s="244"/>
      <c r="G320" s="244"/>
    </row>
    <row r="321" spans="1:7" s="233" customFormat="1" x14ac:dyDescent="0.35">
      <c r="A321" s="253" t="s">
        <v>1684</v>
      </c>
      <c r="B321" s="243" t="s">
        <v>608</v>
      </c>
      <c r="C321" s="241" t="s">
        <v>82</v>
      </c>
      <c r="D321" s="241" t="s">
        <v>82</v>
      </c>
      <c r="E321" s="244"/>
      <c r="F321" s="244"/>
      <c r="G321" s="244"/>
    </row>
    <row r="322" spans="1:7" s="233" customFormat="1" x14ac:dyDescent="0.35">
      <c r="A322" s="253" t="s">
        <v>1685</v>
      </c>
      <c r="B322" s="243" t="s">
        <v>608</v>
      </c>
      <c r="C322" s="241" t="s">
        <v>82</v>
      </c>
      <c r="D322" s="241" t="s">
        <v>82</v>
      </c>
      <c r="E322" s="244"/>
      <c r="F322" s="244"/>
      <c r="G322" s="244"/>
    </row>
    <row r="323" spans="1:7" s="233" customFormat="1" x14ac:dyDescent="0.35">
      <c r="A323" s="253" t="s">
        <v>1686</v>
      </c>
      <c r="B323" s="243" t="s">
        <v>608</v>
      </c>
      <c r="C323" s="241" t="s">
        <v>82</v>
      </c>
      <c r="D323" s="241" t="s">
        <v>82</v>
      </c>
      <c r="E323" s="244"/>
      <c r="F323" s="244"/>
      <c r="G323" s="244"/>
    </row>
    <row r="324" spans="1:7" s="233" customFormat="1" x14ac:dyDescent="0.35">
      <c r="A324" s="253" t="s">
        <v>1687</v>
      </c>
      <c r="B324" s="243" t="s">
        <v>608</v>
      </c>
      <c r="C324" s="241" t="s">
        <v>82</v>
      </c>
      <c r="D324" s="241" t="s">
        <v>82</v>
      </c>
      <c r="E324" s="244"/>
      <c r="F324" s="244"/>
      <c r="G324" s="244"/>
    </row>
    <row r="325" spans="1:7" s="233" customFormat="1" x14ac:dyDescent="0.35">
      <c r="A325" s="253" t="s">
        <v>1688</v>
      </c>
      <c r="B325" s="243" t="s">
        <v>608</v>
      </c>
      <c r="C325" s="241" t="s">
        <v>82</v>
      </c>
      <c r="D325" s="241" t="s">
        <v>82</v>
      </c>
      <c r="E325" s="244"/>
      <c r="F325" s="244"/>
      <c r="G325" s="244"/>
    </row>
    <row r="326" spans="1:7" s="233" customFormat="1" x14ac:dyDescent="0.35">
      <c r="A326" s="253" t="s">
        <v>1689</v>
      </c>
      <c r="B326" s="243" t="s">
        <v>608</v>
      </c>
      <c r="C326" s="241" t="s">
        <v>82</v>
      </c>
      <c r="D326" s="241" t="s">
        <v>82</v>
      </c>
      <c r="E326" s="244"/>
      <c r="F326" s="244"/>
      <c r="G326" s="244"/>
    </row>
    <row r="327" spans="1:7" s="233" customFormat="1" x14ac:dyDescent="0.35">
      <c r="A327" s="253" t="s">
        <v>1690</v>
      </c>
      <c r="B327" s="243" t="s">
        <v>1610</v>
      </c>
      <c r="C327" s="241" t="s">
        <v>82</v>
      </c>
      <c r="D327" s="241" t="s">
        <v>82</v>
      </c>
      <c r="E327" s="244"/>
      <c r="F327" s="244"/>
      <c r="G327" s="244"/>
    </row>
    <row r="328" spans="1:7" s="233" customFormat="1" x14ac:dyDescent="0.35">
      <c r="A328" s="253" t="s">
        <v>1691</v>
      </c>
      <c r="B328" s="243" t="s">
        <v>148</v>
      </c>
      <c r="C328" s="241">
        <f>SUM(C310:C327)</f>
        <v>0</v>
      </c>
      <c r="D328" s="241">
        <f>SUM(D310:D327)</f>
        <v>0</v>
      </c>
      <c r="E328" s="244"/>
      <c r="F328" s="246">
        <f>SUM(F310:F327)</f>
        <v>0</v>
      </c>
      <c r="G328" s="246">
        <f>SUM(G310:G327)</f>
        <v>0</v>
      </c>
    </row>
    <row r="329" spans="1:7" s="233" customFormat="1" x14ac:dyDescent="0.35">
      <c r="A329" s="253" t="s">
        <v>1601</v>
      </c>
      <c r="B329" s="243"/>
      <c r="C329" s="241"/>
      <c r="D329" s="241"/>
      <c r="E329" s="244"/>
      <c r="F329" s="244"/>
      <c r="G329" s="244"/>
    </row>
    <row r="330" spans="1:7" s="233" customFormat="1" x14ac:dyDescent="0.35">
      <c r="A330" s="253" t="s">
        <v>1692</v>
      </c>
      <c r="B330" s="243"/>
      <c r="C330" s="241"/>
      <c r="D330" s="241"/>
      <c r="E330" s="244"/>
      <c r="F330" s="244"/>
      <c r="G330" s="244"/>
    </row>
    <row r="331" spans="1:7" s="233" customFormat="1" x14ac:dyDescent="0.35">
      <c r="A331" s="253" t="s">
        <v>1693</v>
      </c>
      <c r="B331" s="243"/>
      <c r="C331" s="241"/>
      <c r="D331" s="241"/>
      <c r="E331" s="244"/>
      <c r="F331" s="244"/>
      <c r="G331" s="244"/>
    </row>
    <row r="332" spans="1:7" s="219" customFormat="1" x14ac:dyDescent="0.35">
      <c r="A332" s="158"/>
      <c r="B332" s="158" t="s">
        <v>1896</v>
      </c>
      <c r="C332" s="158" t="s">
        <v>113</v>
      </c>
      <c r="D332" s="158" t="s">
        <v>1564</v>
      </c>
      <c r="E332" s="158"/>
      <c r="F332" s="158" t="s">
        <v>515</v>
      </c>
      <c r="G332" s="158" t="s">
        <v>1567</v>
      </c>
    </row>
    <row r="333" spans="1:7" s="219" customFormat="1" x14ac:dyDescent="0.35">
      <c r="A333" s="253" t="s">
        <v>1694</v>
      </c>
      <c r="B333" s="229" t="s">
        <v>1555</v>
      </c>
      <c r="C333" s="228" t="s">
        <v>82</v>
      </c>
      <c r="D333" s="228" t="s">
        <v>82</v>
      </c>
      <c r="E333" s="230"/>
      <c r="F333" s="224" t="str">
        <f>IF($C$343=0,"",IF(C333="[For completion]","",C333/$C$343))</f>
        <v/>
      </c>
      <c r="G333" s="224" t="str">
        <f>IF($D$343=0,"",IF(D333="[For completion]","",D333/$D$343))</f>
        <v/>
      </c>
    </row>
    <row r="334" spans="1:7" s="219" customFormat="1" x14ac:dyDescent="0.35">
      <c r="A334" s="253" t="s">
        <v>1695</v>
      </c>
      <c r="B334" s="229" t="s">
        <v>1556</v>
      </c>
      <c r="C334" s="228" t="s">
        <v>82</v>
      </c>
      <c r="D334" s="228" t="s">
        <v>82</v>
      </c>
      <c r="E334" s="230"/>
      <c r="F334" s="224" t="str">
        <f t="shared" ref="F334:F342" si="11">IF($C$343=0,"",IF(C334="[For completion]","",C334/$C$343))</f>
        <v/>
      </c>
      <c r="G334" s="224" t="str">
        <f t="shared" ref="G334:G342" si="12">IF($D$343=0,"",IF(D334="[For completion]","",D334/$D$343))</f>
        <v/>
      </c>
    </row>
    <row r="335" spans="1:7" s="219" customFormat="1" x14ac:dyDescent="0.35">
      <c r="A335" s="253" t="s">
        <v>1696</v>
      </c>
      <c r="B335" s="229" t="s">
        <v>1557</v>
      </c>
      <c r="C335" s="228" t="s">
        <v>82</v>
      </c>
      <c r="D335" s="228" t="s">
        <v>82</v>
      </c>
      <c r="E335" s="230"/>
      <c r="F335" s="224" t="str">
        <f t="shared" si="11"/>
        <v/>
      </c>
      <c r="G335" s="224" t="str">
        <f t="shared" si="12"/>
        <v/>
      </c>
    </row>
    <row r="336" spans="1:7" s="219" customFormat="1" x14ac:dyDescent="0.35">
      <c r="A336" s="253" t="s">
        <v>1697</v>
      </c>
      <c r="B336" s="229" t="s">
        <v>1558</v>
      </c>
      <c r="C336" s="228" t="s">
        <v>82</v>
      </c>
      <c r="D336" s="228" t="s">
        <v>82</v>
      </c>
      <c r="E336" s="230"/>
      <c r="F336" s="224" t="str">
        <f t="shared" si="11"/>
        <v/>
      </c>
      <c r="G336" s="224" t="str">
        <f t="shared" si="12"/>
        <v/>
      </c>
    </row>
    <row r="337" spans="1:7" s="219" customFormat="1" x14ac:dyDescent="0.35">
      <c r="A337" s="253" t="s">
        <v>1698</v>
      </c>
      <c r="B337" s="229" t="s">
        <v>1559</v>
      </c>
      <c r="C337" s="228" t="s">
        <v>82</v>
      </c>
      <c r="D337" s="228" t="s">
        <v>82</v>
      </c>
      <c r="E337" s="230"/>
      <c r="F337" s="224" t="str">
        <f t="shared" si="11"/>
        <v/>
      </c>
      <c r="G337" s="224" t="str">
        <f t="shared" si="12"/>
        <v/>
      </c>
    </row>
    <row r="338" spans="1:7" s="219" customFormat="1" x14ac:dyDescent="0.35">
      <c r="A338" s="253" t="s">
        <v>1699</v>
      </c>
      <c r="B338" s="229" t="s">
        <v>1560</v>
      </c>
      <c r="C338" s="228" t="s">
        <v>82</v>
      </c>
      <c r="D338" s="228" t="s">
        <v>82</v>
      </c>
      <c r="E338" s="230"/>
      <c r="F338" s="224" t="str">
        <f t="shared" si="11"/>
        <v/>
      </c>
      <c r="G338" s="224" t="str">
        <f t="shared" si="12"/>
        <v/>
      </c>
    </row>
    <row r="339" spans="1:7" s="219" customFormat="1" x14ac:dyDescent="0.35">
      <c r="A339" s="253" t="s">
        <v>1700</v>
      </c>
      <c r="B339" s="229" t="s">
        <v>1561</v>
      </c>
      <c r="C339" s="228" t="s">
        <v>82</v>
      </c>
      <c r="D339" s="228" t="s">
        <v>82</v>
      </c>
      <c r="E339" s="230"/>
      <c r="F339" s="224" t="str">
        <f t="shared" si="11"/>
        <v/>
      </c>
      <c r="G339" s="224" t="str">
        <f t="shared" si="12"/>
        <v/>
      </c>
    </row>
    <row r="340" spans="1:7" s="219" customFormat="1" x14ac:dyDescent="0.35">
      <c r="A340" s="253" t="s">
        <v>1701</v>
      </c>
      <c r="B340" s="229" t="s">
        <v>1562</v>
      </c>
      <c r="C340" s="228" t="s">
        <v>82</v>
      </c>
      <c r="D340" s="228" t="s">
        <v>82</v>
      </c>
      <c r="E340" s="230"/>
      <c r="F340" s="224" t="str">
        <f t="shared" si="11"/>
        <v/>
      </c>
      <c r="G340" s="224" t="str">
        <f t="shared" si="12"/>
        <v/>
      </c>
    </row>
    <row r="341" spans="1:7" s="219" customFormat="1" x14ac:dyDescent="0.35">
      <c r="A341" s="253" t="s">
        <v>1702</v>
      </c>
      <c r="B341" s="229" t="s">
        <v>1563</v>
      </c>
      <c r="C341" s="228" t="s">
        <v>82</v>
      </c>
      <c r="D341" s="228" t="s">
        <v>82</v>
      </c>
      <c r="E341" s="230"/>
      <c r="F341" s="224" t="str">
        <f t="shared" si="11"/>
        <v/>
      </c>
      <c r="G341" s="224" t="str">
        <f t="shared" si="12"/>
        <v/>
      </c>
    </row>
    <row r="342" spans="1:7" s="219" customFormat="1" x14ac:dyDescent="0.35">
      <c r="A342" s="253" t="s">
        <v>1703</v>
      </c>
      <c r="B342" s="241" t="s">
        <v>1610</v>
      </c>
      <c r="C342" s="241" t="s">
        <v>82</v>
      </c>
      <c r="D342" s="241" t="s">
        <v>82</v>
      </c>
      <c r="F342" s="224" t="str">
        <f t="shared" si="11"/>
        <v/>
      </c>
      <c r="G342" s="224" t="str">
        <f t="shared" si="12"/>
        <v/>
      </c>
    </row>
    <row r="343" spans="1:7" s="219" customFormat="1" x14ac:dyDescent="0.35">
      <c r="A343" s="253" t="s">
        <v>1704</v>
      </c>
      <c r="B343" s="229" t="s">
        <v>148</v>
      </c>
      <c r="C343" s="228">
        <f>SUM(C333:C341)</f>
        <v>0</v>
      </c>
      <c r="D343" s="228">
        <f>SUM(D333:D341)</f>
        <v>0</v>
      </c>
      <c r="E343" s="230"/>
      <c r="F343" s="246">
        <f>SUM(F333:F342)</f>
        <v>0</v>
      </c>
      <c r="G343" s="246">
        <f>SUM(G333:G342)</f>
        <v>0</v>
      </c>
    </row>
    <row r="344" spans="1:7" s="219" customFormat="1" x14ac:dyDescent="0.35">
      <c r="A344" s="253" t="s">
        <v>1705</v>
      </c>
      <c r="B344" s="229"/>
      <c r="C344" s="228"/>
      <c r="D344" s="228"/>
      <c r="E344" s="230"/>
      <c r="F344" s="230"/>
      <c r="G344" s="230"/>
    </row>
    <row r="345" spans="1:7" s="219" customFormat="1" x14ac:dyDescent="0.35">
      <c r="A345" s="158"/>
      <c r="B345" s="158" t="s">
        <v>1897</v>
      </c>
      <c r="C345" s="158" t="s">
        <v>113</v>
      </c>
      <c r="D345" s="158" t="s">
        <v>1564</v>
      </c>
      <c r="E345" s="158"/>
      <c r="F345" s="158" t="s">
        <v>515</v>
      </c>
      <c r="G345" s="158" t="s">
        <v>1567</v>
      </c>
    </row>
    <row r="346" spans="1:7" s="219" customFormat="1" x14ac:dyDescent="0.35">
      <c r="A346" s="253" t="s">
        <v>1611</v>
      </c>
      <c r="B346" s="243" t="s">
        <v>1604</v>
      </c>
      <c r="C346" s="241" t="s">
        <v>82</v>
      </c>
      <c r="D346" s="241" t="s">
        <v>82</v>
      </c>
      <c r="E346" s="244"/>
      <c r="F346" s="224" t="str">
        <f>IF($C$353=0,"",IF(C346="[For completion]","",C346/$C$353))</f>
        <v/>
      </c>
      <c r="G346" s="224" t="str">
        <f>IF($D$353=0,"",IF(D346="[For completion]","",D346/$D$353))</f>
        <v/>
      </c>
    </row>
    <row r="347" spans="1:7" s="219" customFormat="1" x14ac:dyDescent="0.35">
      <c r="A347" s="253" t="s">
        <v>1612</v>
      </c>
      <c r="B347" s="239" t="s">
        <v>1605</v>
      </c>
      <c r="C347" s="241" t="s">
        <v>82</v>
      </c>
      <c r="D347" s="241" t="s">
        <v>82</v>
      </c>
      <c r="E347" s="244"/>
      <c r="F347" s="224" t="str">
        <f t="shared" ref="F347:F352" si="13">IF($C$353=0,"",IF(C347="[For completion]","",C347/$C$353))</f>
        <v/>
      </c>
      <c r="G347" s="224" t="str">
        <f t="shared" ref="G347:G352" si="14">IF($D$353=0,"",IF(D347="[For completion]","",D347/$D$353))</f>
        <v/>
      </c>
    </row>
    <row r="348" spans="1:7" s="219" customFormat="1" x14ac:dyDescent="0.35">
      <c r="A348" s="253" t="s">
        <v>1613</v>
      </c>
      <c r="B348" s="243" t="s">
        <v>1606</v>
      </c>
      <c r="C348" s="241" t="s">
        <v>82</v>
      </c>
      <c r="D348" s="241" t="s">
        <v>82</v>
      </c>
      <c r="E348" s="244"/>
      <c r="F348" s="224" t="str">
        <f t="shared" si="13"/>
        <v/>
      </c>
      <c r="G348" s="224" t="str">
        <f t="shared" si="14"/>
        <v/>
      </c>
    </row>
    <row r="349" spans="1:7" s="219" customFormat="1" x14ac:dyDescent="0.35">
      <c r="A349" s="253" t="s">
        <v>1614</v>
      </c>
      <c r="B349" s="243" t="s">
        <v>1607</v>
      </c>
      <c r="C349" s="241" t="s">
        <v>82</v>
      </c>
      <c r="D349" s="241" t="s">
        <v>82</v>
      </c>
      <c r="E349" s="244"/>
      <c r="F349" s="224" t="str">
        <f t="shared" si="13"/>
        <v/>
      </c>
      <c r="G349" s="224" t="str">
        <f t="shared" si="14"/>
        <v/>
      </c>
    </row>
    <row r="350" spans="1:7" s="219" customFormat="1" x14ac:dyDescent="0.35">
      <c r="A350" s="253" t="s">
        <v>1615</v>
      </c>
      <c r="B350" s="243" t="s">
        <v>1608</v>
      </c>
      <c r="C350" s="241" t="s">
        <v>82</v>
      </c>
      <c r="D350" s="241" t="s">
        <v>82</v>
      </c>
      <c r="E350" s="244"/>
      <c r="F350" s="224" t="str">
        <f t="shared" si="13"/>
        <v/>
      </c>
      <c r="G350" s="224" t="str">
        <f t="shared" si="14"/>
        <v/>
      </c>
    </row>
    <row r="351" spans="1:7" s="219" customFormat="1" x14ac:dyDescent="0.35">
      <c r="A351" s="253" t="s">
        <v>1706</v>
      </c>
      <c r="B351" s="243" t="s">
        <v>1609</v>
      </c>
      <c r="C351" s="241" t="s">
        <v>82</v>
      </c>
      <c r="D351" s="241" t="s">
        <v>82</v>
      </c>
      <c r="E351" s="244"/>
      <c r="F351" s="224" t="str">
        <f t="shared" si="13"/>
        <v/>
      </c>
      <c r="G351" s="224" t="str">
        <f t="shared" si="14"/>
        <v/>
      </c>
    </row>
    <row r="352" spans="1:7" s="219" customFormat="1" x14ac:dyDescent="0.35">
      <c r="A352" s="253" t="s">
        <v>1707</v>
      </c>
      <c r="B352" s="243" t="s">
        <v>1565</v>
      </c>
      <c r="C352" s="241" t="s">
        <v>82</v>
      </c>
      <c r="D352" s="241" t="s">
        <v>82</v>
      </c>
      <c r="E352" s="244"/>
      <c r="F352" s="224" t="str">
        <f t="shared" si="13"/>
        <v/>
      </c>
      <c r="G352" s="224" t="str">
        <f t="shared" si="14"/>
        <v/>
      </c>
    </row>
    <row r="353" spans="1:7" s="219" customFormat="1" x14ac:dyDescent="0.35">
      <c r="A353" s="253" t="s">
        <v>1708</v>
      </c>
      <c r="B353" s="243" t="s">
        <v>148</v>
      </c>
      <c r="C353" s="241">
        <f>SUM(C346:C352)</f>
        <v>0</v>
      </c>
      <c r="D353" s="241">
        <f>SUM(D346:D352)</f>
        <v>0</v>
      </c>
      <c r="E353" s="244"/>
      <c r="F353" s="246">
        <f>SUM(F346:F352)</f>
        <v>0</v>
      </c>
      <c r="G353" s="246">
        <f>SUM(G346:G352)</f>
        <v>0</v>
      </c>
    </row>
    <row r="354" spans="1:7" s="219" customFormat="1" x14ac:dyDescent="0.35">
      <c r="A354" s="253" t="s">
        <v>1709</v>
      </c>
      <c r="B354" s="243"/>
      <c r="C354" s="241"/>
      <c r="D354" s="241"/>
      <c r="E354" s="244"/>
      <c r="F354" s="244"/>
      <c r="G354" s="244"/>
    </row>
    <row r="355" spans="1:7" s="219" customFormat="1" x14ac:dyDescent="0.35">
      <c r="A355" s="158"/>
      <c r="B355" s="158" t="s">
        <v>1898</v>
      </c>
      <c r="C355" s="158" t="s">
        <v>113</v>
      </c>
      <c r="D355" s="158" t="s">
        <v>1564</v>
      </c>
      <c r="E355" s="158"/>
      <c r="F355" s="158" t="s">
        <v>515</v>
      </c>
      <c r="G355" s="158" t="s">
        <v>1567</v>
      </c>
    </row>
    <row r="356" spans="1:7" s="219" customFormat="1" x14ac:dyDescent="0.35">
      <c r="A356" s="253" t="s">
        <v>1710</v>
      </c>
      <c r="B356" s="243" t="s">
        <v>1858</v>
      </c>
      <c r="C356" s="241" t="s">
        <v>82</v>
      </c>
      <c r="D356" s="241" t="s">
        <v>82</v>
      </c>
      <c r="E356" s="244"/>
      <c r="F356" s="224" t="str">
        <f>IF($C$360=0,"",IF(C356="[For completion]","",C356/$C$360))</f>
        <v/>
      </c>
      <c r="G356" s="224" t="str">
        <f>IF($D$360=0,"",IF(D356="[For completion]","",D356/$D$360))</f>
        <v/>
      </c>
    </row>
    <row r="357" spans="1:7" s="219" customFormat="1" x14ac:dyDescent="0.35">
      <c r="A357" s="253" t="s">
        <v>1711</v>
      </c>
      <c r="B357" s="239" t="s">
        <v>1868</v>
      </c>
      <c r="C357" s="241" t="s">
        <v>82</v>
      </c>
      <c r="D357" s="241" t="s">
        <v>82</v>
      </c>
      <c r="E357" s="244"/>
      <c r="F357" s="224" t="str">
        <f t="shared" ref="F357:F359" si="15">IF($C$360=0,"",IF(C357="[For completion]","",C357/$C$360))</f>
        <v/>
      </c>
      <c r="G357" s="224" t="str">
        <f t="shared" ref="G357:G359" si="16">IF($D$360=0,"",IF(D357="[For completion]","",D357/$D$360))</f>
        <v/>
      </c>
    </row>
    <row r="358" spans="1:7" s="219" customFormat="1" x14ac:dyDescent="0.35">
      <c r="A358" s="253" t="s">
        <v>1712</v>
      </c>
      <c r="B358" s="243" t="s">
        <v>1565</v>
      </c>
      <c r="C358" s="241" t="s">
        <v>82</v>
      </c>
      <c r="D358" s="241" t="s">
        <v>82</v>
      </c>
      <c r="E358" s="244"/>
      <c r="F358" s="224" t="str">
        <f t="shared" si="15"/>
        <v/>
      </c>
      <c r="G358" s="224" t="str">
        <f t="shared" si="16"/>
        <v/>
      </c>
    </row>
    <row r="359" spans="1:7" s="219" customFormat="1" x14ac:dyDescent="0.35">
      <c r="A359" s="253" t="s">
        <v>1713</v>
      </c>
      <c r="B359" s="241" t="s">
        <v>1610</v>
      </c>
      <c r="C359" s="241" t="s">
        <v>82</v>
      </c>
      <c r="D359" s="241" t="s">
        <v>82</v>
      </c>
      <c r="E359" s="244"/>
      <c r="F359" s="224" t="str">
        <f t="shared" si="15"/>
        <v/>
      </c>
      <c r="G359" s="224" t="str">
        <f t="shared" si="16"/>
        <v/>
      </c>
    </row>
    <row r="360" spans="1:7" s="219" customFormat="1" x14ac:dyDescent="0.35">
      <c r="A360" s="253" t="s">
        <v>1714</v>
      </c>
      <c r="B360" s="243" t="s">
        <v>148</v>
      </c>
      <c r="C360" s="241">
        <f>SUM(C356:C359)</f>
        <v>0</v>
      </c>
      <c r="D360" s="241">
        <f>SUM(D356:D359)</f>
        <v>0</v>
      </c>
      <c r="E360" s="244"/>
      <c r="F360" s="246">
        <f>SUM(F356:F359)</f>
        <v>0</v>
      </c>
      <c r="G360" s="246">
        <f>SUM(G356:G359)</f>
        <v>0</v>
      </c>
    </row>
    <row r="361" spans="1:7" s="219" customFormat="1" x14ac:dyDescent="0.35">
      <c r="A361" s="253" t="s">
        <v>1710</v>
      </c>
      <c r="B361" s="243"/>
      <c r="C361" s="241"/>
      <c r="D361" s="241"/>
      <c r="E361" s="244"/>
      <c r="F361" s="244"/>
      <c r="G361" s="244"/>
    </row>
    <row r="362" spans="1:7" s="219" customFormat="1" x14ac:dyDescent="0.35">
      <c r="A362" s="253" t="s">
        <v>1711</v>
      </c>
      <c r="B362" s="228"/>
      <c r="C362" s="231"/>
      <c r="D362" s="228"/>
      <c r="E362" s="227"/>
      <c r="F362" s="227"/>
      <c r="G362" s="227"/>
    </row>
    <row r="363" spans="1:7" s="219" customFormat="1" x14ac:dyDescent="0.35">
      <c r="A363" s="253" t="s">
        <v>1712</v>
      </c>
      <c r="B363" s="228"/>
      <c r="C363" s="231"/>
      <c r="D363" s="228"/>
      <c r="E363" s="227"/>
      <c r="F363" s="227"/>
      <c r="G363" s="227"/>
    </row>
    <row r="364" spans="1:7" s="219" customFormat="1" x14ac:dyDescent="0.35">
      <c r="A364" s="253" t="s">
        <v>1713</v>
      </c>
      <c r="B364" s="228"/>
      <c r="C364" s="231"/>
      <c r="D364" s="228"/>
      <c r="E364" s="227"/>
      <c r="F364" s="227"/>
      <c r="G364" s="227"/>
    </row>
    <row r="365" spans="1:7" s="219" customFormat="1" x14ac:dyDescent="0.35">
      <c r="A365" s="253" t="s">
        <v>1714</v>
      </c>
      <c r="B365" s="228"/>
      <c r="C365" s="231"/>
      <c r="D365" s="228"/>
      <c r="E365" s="227"/>
      <c r="F365" s="227"/>
      <c r="G365" s="227"/>
    </row>
    <row r="366" spans="1:7" s="219" customFormat="1" x14ac:dyDescent="0.35">
      <c r="A366" s="253" t="s">
        <v>1715</v>
      </c>
      <c r="B366" s="228"/>
      <c r="C366" s="231"/>
      <c r="D366" s="228"/>
      <c r="E366" s="227"/>
      <c r="F366" s="227"/>
      <c r="G366" s="227"/>
    </row>
    <row r="367" spans="1:7" s="219" customFormat="1" x14ac:dyDescent="0.35">
      <c r="A367" s="253" t="s">
        <v>1716</v>
      </c>
      <c r="B367" s="228"/>
      <c r="C367" s="231"/>
      <c r="D367" s="228"/>
      <c r="E367" s="227"/>
      <c r="F367" s="227"/>
      <c r="G367" s="227"/>
    </row>
    <row r="368" spans="1:7" s="219" customFormat="1" x14ac:dyDescent="0.35">
      <c r="A368" s="253" t="s">
        <v>1717</v>
      </c>
      <c r="B368" s="228"/>
      <c r="C368" s="231"/>
      <c r="D368" s="228"/>
      <c r="E368" s="227"/>
      <c r="F368" s="227"/>
      <c r="G368" s="227"/>
    </row>
    <row r="369" spans="1:7" s="219" customFormat="1" x14ac:dyDescent="0.35">
      <c r="A369" s="253" t="s">
        <v>1718</v>
      </c>
      <c r="B369" s="228"/>
      <c r="C369" s="231"/>
      <c r="D369" s="228"/>
      <c r="E369" s="227"/>
      <c r="F369" s="227"/>
      <c r="G369" s="227"/>
    </row>
    <row r="370" spans="1:7" s="219" customFormat="1" x14ac:dyDescent="0.35">
      <c r="A370" s="253" t="s">
        <v>1719</v>
      </c>
      <c r="B370" s="228"/>
      <c r="C370" s="231"/>
      <c r="D370" s="228"/>
      <c r="E370" s="227"/>
      <c r="F370" s="227"/>
      <c r="G370" s="227"/>
    </row>
    <row r="371" spans="1:7" s="219" customFormat="1" x14ac:dyDescent="0.35">
      <c r="A371" s="253" t="s">
        <v>1720</v>
      </c>
      <c r="B371" s="228"/>
      <c r="C371" s="231"/>
      <c r="D371" s="228"/>
      <c r="E371" s="227"/>
      <c r="F371" s="227"/>
      <c r="G371" s="227"/>
    </row>
    <row r="372" spans="1:7" s="219" customFormat="1" x14ac:dyDescent="0.35">
      <c r="A372" s="253" t="s">
        <v>1721</v>
      </c>
      <c r="B372" s="228"/>
      <c r="C372" s="231"/>
      <c r="D372" s="228"/>
      <c r="E372" s="227"/>
      <c r="F372" s="227"/>
      <c r="G372" s="227"/>
    </row>
    <row r="373" spans="1:7" s="219" customFormat="1" x14ac:dyDescent="0.35">
      <c r="A373" s="253" t="s">
        <v>1722</v>
      </c>
      <c r="B373" s="228"/>
      <c r="C373" s="231"/>
      <c r="D373" s="228"/>
      <c r="E373" s="227"/>
      <c r="F373" s="227"/>
      <c r="G373" s="227"/>
    </row>
    <row r="374" spans="1:7" s="219" customFormat="1" x14ac:dyDescent="0.35">
      <c r="A374" s="253" t="s">
        <v>1723</v>
      </c>
      <c r="B374" s="228"/>
      <c r="C374" s="231"/>
      <c r="D374" s="228"/>
      <c r="E374" s="227"/>
      <c r="F374" s="227"/>
      <c r="G374" s="227"/>
    </row>
    <row r="375" spans="1:7" s="219" customFormat="1" x14ac:dyDescent="0.35">
      <c r="A375" s="253" t="s">
        <v>1724</v>
      </c>
      <c r="B375" s="228"/>
      <c r="C375" s="231"/>
      <c r="D375" s="228"/>
      <c r="E375" s="227"/>
      <c r="F375" s="227"/>
      <c r="G375" s="227"/>
    </row>
    <row r="376" spans="1:7" s="219" customFormat="1" x14ac:dyDescent="0.35">
      <c r="A376" s="253" t="s">
        <v>1725</v>
      </c>
      <c r="B376" s="228"/>
      <c r="C376" s="231"/>
      <c r="D376" s="228"/>
      <c r="E376" s="227"/>
      <c r="F376" s="227"/>
      <c r="G376" s="227"/>
    </row>
    <row r="377" spans="1:7" s="219" customFormat="1" x14ac:dyDescent="0.35">
      <c r="A377" s="253" t="s">
        <v>1726</v>
      </c>
      <c r="B377" s="228"/>
      <c r="C377" s="231"/>
      <c r="D377" s="228"/>
      <c r="E377" s="227"/>
      <c r="F377" s="227"/>
      <c r="G377" s="227"/>
    </row>
    <row r="378" spans="1:7" s="219" customFormat="1" x14ac:dyDescent="0.35">
      <c r="A378" s="253" t="s">
        <v>1727</v>
      </c>
      <c r="B378" s="228"/>
      <c r="C378" s="231"/>
      <c r="D378" s="228"/>
      <c r="E378" s="227"/>
      <c r="F378" s="227"/>
      <c r="G378" s="227"/>
    </row>
    <row r="379" spans="1:7" s="219" customFormat="1" x14ac:dyDescent="0.35">
      <c r="A379" s="253" t="s">
        <v>1728</v>
      </c>
      <c r="B379" s="228"/>
      <c r="C379" s="231"/>
      <c r="D379" s="228"/>
      <c r="E379" s="227"/>
      <c r="F379" s="227"/>
      <c r="G379" s="227"/>
    </row>
    <row r="380" spans="1:7" s="219" customFormat="1" x14ac:dyDescent="0.35">
      <c r="A380" s="253" t="s">
        <v>1729</v>
      </c>
      <c r="B380" s="228"/>
      <c r="C380" s="231"/>
      <c r="D380" s="228"/>
      <c r="E380" s="227"/>
      <c r="F380" s="227"/>
      <c r="G380" s="227"/>
    </row>
    <row r="381" spans="1:7" s="219" customFormat="1" x14ac:dyDescent="0.35">
      <c r="A381" s="253" t="s">
        <v>1730</v>
      </c>
      <c r="B381" s="228"/>
      <c r="C381" s="231"/>
      <c r="D381" s="228"/>
      <c r="E381" s="227"/>
      <c r="F381" s="227"/>
      <c r="G381" s="227"/>
    </row>
    <row r="382" spans="1:7" s="219" customFormat="1" x14ac:dyDescent="0.35">
      <c r="A382" s="253" t="s">
        <v>1731</v>
      </c>
      <c r="B382" s="228"/>
      <c r="C382" s="231"/>
      <c r="D382" s="228"/>
      <c r="E382" s="227"/>
      <c r="F382" s="227"/>
      <c r="G382" s="227"/>
    </row>
    <row r="383" spans="1:7" s="219" customFormat="1" x14ac:dyDescent="0.35">
      <c r="A383" s="253" t="s">
        <v>1732</v>
      </c>
      <c r="B383" s="228"/>
      <c r="C383" s="231"/>
      <c r="D383" s="228"/>
      <c r="E383" s="227"/>
      <c r="F383" s="227"/>
      <c r="G383" s="227"/>
    </row>
    <row r="384" spans="1:7" s="219" customFormat="1" x14ac:dyDescent="0.35">
      <c r="A384" s="253" t="s">
        <v>1733</v>
      </c>
      <c r="B384" s="228"/>
      <c r="C384" s="231"/>
      <c r="D384" s="228"/>
      <c r="E384" s="227"/>
      <c r="F384" s="227"/>
      <c r="G384" s="227"/>
    </row>
    <row r="385" spans="1:7" s="219" customFormat="1" x14ac:dyDescent="0.35">
      <c r="A385" s="253" t="s">
        <v>1734</v>
      </c>
      <c r="B385" s="228"/>
      <c r="C385" s="231"/>
      <c r="D385" s="228"/>
      <c r="E385" s="227"/>
      <c r="F385" s="227"/>
      <c r="G385" s="227"/>
    </row>
    <row r="386" spans="1:7" s="219" customFormat="1" x14ac:dyDescent="0.35">
      <c r="A386" s="253" t="s">
        <v>1735</v>
      </c>
      <c r="B386" s="228"/>
      <c r="C386" s="231"/>
      <c r="D386" s="228"/>
      <c r="E386" s="227"/>
      <c r="F386" s="227"/>
      <c r="G386" s="227"/>
    </row>
    <row r="387" spans="1:7" s="219" customFormat="1" x14ac:dyDescent="0.35">
      <c r="A387" s="253" t="s">
        <v>1736</v>
      </c>
      <c r="B387" s="228"/>
      <c r="C387" s="231"/>
      <c r="D387" s="228"/>
      <c r="E387" s="227"/>
      <c r="F387" s="227"/>
      <c r="G387" s="227"/>
    </row>
    <row r="388" spans="1:7" s="219" customFormat="1" x14ac:dyDescent="0.35">
      <c r="A388" s="253" t="s">
        <v>1737</v>
      </c>
      <c r="B388" s="228"/>
      <c r="C388" s="231"/>
      <c r="D388" s="228"/>
      <c r="E388" s="227"/>
      <c r="F388" s="227"/>
      <c r="G388" s="227"/>
    </row>
    <row r="389" spans="1:7" s="219" customFormat="1" x14ac:dyDescent="0.35">
      <c r="A389" s="253" t="s">
        <v>1738</v>
      </c>
      <c r="B389" s="228"/>
      <c r="C389" s="231"/>
      <c r="D389" s="228"/>
      <c r="E389" s="227"/>
      <c r="F389" s="227"/>
      <c r="G389" s="227"/>
    </row>
    <row r="390" spans="1:7" s="219" customFormat="1" x14ac:dyDescent="0.35">
      <c r="A390" s="253" t="s">
        <v>1739</v>
      </c>
      <c r="B390" s="228"/>
      <c r="C390" s="231"/>
      <c r="D390" s="228"/>
      <c r="E390" s="227"/>
      <c r="F390" s="227"/>
      <c r="G390" s="227"/>
    </row>
    <row r="391" spans="1:7" s="219" customFormat="1" x14ac:dyDescent="0.35">
      <c r="A391" s="253" t="s">
        <v>1740</v>
      </c>
      <c r="B391" s="228"/>
      <c r="C391" s="231"/>
      <c r="D391" s="228"/>
      <c r="E391" s="227"/>
      <c r="F391" s="227"/>
      <c r="G391" s="227"/>
    </row>
    <row r="392" spans="1:7" s="219" customFormat="1" x14ac:dyDescent="0.35">
      <c r="A392" s="253" t="s">
        <v>1741</v>
      </c>
      <c r="B392" s="228"/>
      <c r="C392" s="231"/>
      <c r="D392" s="228"/>
      <c r="E392" s="227"/>
      <c r="F392" s="227"/>
      <c r="G392" s="227"/>
    </row>
    <row r="393" spans="1:7" s="219" customFormat="1" x14ac:dyDescent="0.35">
      <c r="A393" s="253" t="s">
        <v>1742</v>
      </c>
      <c r="B393" s="228"/>
      <c r="C393" s="231"/>
      <c r="D393" s="228"/>
      <c r="E393" s="227"/>
      <c r="F393" s="227"/>
      <c r="G393" s="227"/>
    </row>
    <row r="394" spans="1:7" s="219" customFormat="1" x14ac:dyDescent="0.35">
      <c r="A394" s="253" t="s">
        <v>1743</v>
      </c>
      <c r="B394" s="228"/>
      <c r="C394" s="231"/>
      <c r="D394" s="228"/>
      <c r="E394" s="227"/>
      <c r="F394" s="227"/>
      <c r="G394" s="227"/>
    </row>
    <row r="395" spans="1:7" s="219" customFormat="1" x14ac:dyDescent="0.35">
      <c r="A395" s="253" t="s">
        <v>1744</v>
      </c>
      <c r="B395" s="228"/>
      <c r="C395" s="231"/>
      <c r="D395" s="228"/>
      <c r="E395" s="227"/>
      <c r="F395" s="227"/>
      <c r="G395" s="227"/>
    </row>
    <row r="396" spans="1:7" s="219" customFormat="1" x14ac:dyDescent="0.35">
      <c r="A396" s="253" t="s">
        <v>1745</v>
      </c>
      <c r="B396" s="228"/>
      <c r="C396" s="231"/>
      <c r="D396" s="228"/>
      <c r="E396" s="227"/>
      <c r="F396" s="227"/>
      <c r="G396" s="227"/>
    </row>
    <row r="397" spans="1:7" s="219" customFormat="1" x14ac:dyDescent="0.35">
      <c r="A397" s="253" t="s">
        <v>1746</v>
      </c>
      <c r="B397" s="228"/>
      <c r="C397" s="231"/>
      <c r="D397" s="228"/>
      <c r="E397" s="227"/>
      <c r="F397" s="227"/>
      <c r="G397" s="227"/>
    </row>
    <row r="398" spans="1:7" s="219" customFormat="1" x14ac:dyDescent="0.35">
      <c r="A398" s="253" t="s">
        <v>1747</v>
      </c>
      <c r="B398" s="228"/>
      <c r="C398" s="231"/>
      <c r="D398" s="228"/>
      <c r="E398" s="227"/>
      <c r="F398" s="227"/>
      <c r="G398" s="227"/>
    </row>
    <row r="399" spans="1:7" s="219" customFormat="1" x14ac:dyDescent="0.35">
      <c r="A399" s="253" t="s">
        <v>1748</v>
      </c>
      <c r="B399" s="228"/>
      <c r="C399" s="231"/>
      <c r="D399" s="228"/>
      <c r="E399" s="227"/>
      <c r="F399" s="227"/>
      <c r="G399" s="227"/>
    </row>
    <row r="400" spans="1:7" s="219" customFormat="1" x14ac:dyDescent="0.35">
      <c r="A400" s="253" t="s">
        <v>1749</v>
      </c>
      <c r="B400" s="228"/>
      <c r="C400" s="231"/>
      <c r="D400" s="228"/>
      <c r="E400" s="227"/>
      <c r="F400" s="227"/>
      <c r="G400" s="227"/>
    </row>
    <row r="401" spans="1:7" s="233" customFormat="1" x14ac:dyDescent="0.35">
      <c r="A401" s="253" t="s">
        <v>1750</v>
      </c>
      <c r="B401" s="241"/>
      <c r="C401" s="231"/>
      <c r="D401" s="241"/>
      <c r="E401" s="240"/>
      <c r="F401" s="240"/>
      <c r="G401" s="240"/>
    </row>
    <row r="402" spans="1:7" s="233" customFormat="1" x14ac:dyDescent="0.35">
      <c r="A402" s="253" t="s">
        <v>1751</v>
      </c>
      <c r="B402" s="241"/>
      <c r="C402" s="231"/>
      <c r="D402" s="241"/>
      <c r="E402" s="240"/>
      <c r="F402" s="240"/>
      <c r="G402" s="240"/>
    </row>
    <row r="403" spans="1:7" s="233" customFormat="1" x14ac:dyDescent="0.35">
      <c r="A403" s="253" t="s">
        <v>1752</v>
      </c>
      <c r="B403" s="241"/>
      <c r="C403" s="231"/>
      <c r="D403" s="241"/>
      <c r="E403" s="240"/>
      <c r="F403" s="240"/>
      <c r="G403" s="240"/>
    </row>
    <row r="404" spans="1:7" s="233" customFormat="1" x14ac:dyDescent="0.35">
      <c r="A404" s="253" t="s">
        <v>1753</v>
      </c>
      <c r="B404" s="241"/>
      <c r="C404" s="231"/>
      <c r="D404" s="241"/>
      <c r="E404" s="240"/>
      <c r="F404" s="240"/>
      <c r="G404" s="240"/>
    </row>
    <row r="405" spans="1:7" s="233" customFormat="1" x14ac:dyDescent="0.35">
      <c r="A405" s="253" t="s">
        <v>1754</v>
      </c>
      <c r="B405" s="241"/>
      <c r="C405" s="231"/>
      <c r="D405" s="241"/>
      <c r="E405" s="240"/>
      <c r="F405" s="240"/>
      <c r="G405" s="240"/>
    </row>
    <row r="406" spans="1:7" s="233" customFormat="1" x14ac:dyDescent="0.35">
      <c r="A406" s="253" t="s">
        <v>1755</v>
      </c>
      <c r="B406" s="241"/>
      <c r="C406" s="231"/>
      <c r="D406" s="241"/>
      <c r="E406" s="240"/>
      <c r="F406" s="240"/>
      <c r="G406" s="240"/>
    </row>
    <row r="407" spans="1:7" s="233" customFormat="1" x14ac:dyDescent="0.35">
      <c r="A407" s="253" t="s">
        <v>1756</v>
      </c>
      <c r="B407" s="241"/>
      <c r="C407" s="231"/>
      <c r="D407" s="241"/>
      <c r="E407" s="240"/>
      <c r="F407" s="240"/>
      <c r="G407" s="240"/>
    </row>
    <row r="408" spans="1:7" s="233" customFormat="1" x14ac:dyDescent="0.35">
      <c r="A408" s="253" t="s">
        <v>1757</v>
      </c>
      <c r="B408" s="241"/>
      <c r="C408" s="231"/>
      <c r="D408" s="241"/>
      <c r="E408" s="240"/>
      <c r="F408" s="240"/>
      <c r="G408" s="240"/>
    </row>
    <row r="409" spans="1:7" s="233" customFormat="1" x14ac:dyDescent="0.35">
      <c r="A409" s="253" t="s">
        <v>1758</v>
      </c>
      <c r="B409" s="241"/>
      <c r="C409" s="231"/>
      <c r="D409" s="241"/>
      <c r="E409" s="240"/>
      <c r="F409" s="240"/>
      <c r="G409" s="240"/>
    </row>
    <row r="410" spans="1:7" s="219" customFormat="1" x14ac:dyDescent="0.35">
      <c r="A410" s="253" t="s">
        <v>1759</v>
      </c>
      <c r="B410" s="228"/>
      <c r="C410" s="231"/>
      <c r="D410" s="228"/>
      <c r="E410" s="227"/>
      <c r="F410" s="227"/>
      <c r="G410" s="227"/>
    </row>
    <row r="411" spans="1:7" ht="18.5" x14ac:dyDescent="0.35">
      <c r="A411" s="170"/>
      <c r="B411" s="171" t="s">
        <v>805</v>
      </c>
      <c r="C411" s="170"/>
      <c r="D411" s="170"/>
      <c r="E411" s="170"/>
      <c r="F411" s="172"/>
      <c r="G411" s="172"/>
    </row>
    <row r="412" spans="1:7" ht="15" customHeight="1" x14ac:dyDescent="0.35">
      <c r="A412" s="157"/>
      <c r="B412" s="250" t="s">
        <v>1760</v>
      </c>
      <c r="C412" s="157" t="s">
        <v>686</v>
      </c>
      <c r="D412" s="157" t="s">
        <v>687</v>
      </c>
      <c r="E412" s="157"/>
      <c r="F412" s="157" t="s">
        <v>516</v>
      </c>
      <c r="G412" s="157" t="s">
        <v>688</v>
      </c>
    </row>
    <row r="413" spans="1:7" x14ac:dyDescent="0.35">
      <c r="A413" s="241" t="s">
        <v>1616</v>
      </c>
      <c r="B413" s="146" t="s">
        <v>690</v>
      </c>
      <c r="C413" s="211" t="s">
        <v>82</v>
      </c>
      <c r="D413" s="173"/>
      <c r="E413" s="173"/>
      <c r="F413" s="174"/>
      <c r="G413" s="174"/>
    </row>
    <row r="414" spans="1:7" x14ac:dyDescent="0.35">
      <c r="A414" s="242"/>
      <c r="D414" s="173"/>
      <c r="E414" s="173"/>
      <c r="F414" s="174"/>
      <c r="G414" s="174"/>
    </row>
    <row r="415" spans="1:7" x14ac:dyDescent="0.35">
      <c r="A415" s="241"/>
      <c r="B415" s="146" t="s">
        <v>691</v>
      </c>
      <c r="D415" s="173"/>
      <c r="E415" s="173"/>
      <c r="F415" s="174"/>
      <c r="G415" s="174"/>
    </row>
    <row r="416" spans="1:7" x14ac:dyDescent="0.35">
      <c r="A416" s="241" t="s">
        <v>1617</v>
      </c>
      <c r="B416" s="167" t="s">
        <v>608</v>
      </c>
      <c r="C416" s="211" t="s">
        <v>82</v>
      </c>
      <c r="D416" s="214" t="s">
        <v>82</v>
      </c>
      <c r="E416" s="173"/>
      <c r="F416" s="210" t="str">
        <f t="shared" ref="F416:F439" si="17">IF($C$440=0,"",IF(C416="[for completion]","",C416/$C$440))</f>
        <v/>
      </c>
      <c r="G416" s="210" t="str">
        <f t="shared" ref="G416:G439" si="18">IF($D$440=0,"",IF(D416="[for completion]","",D416/$D$440))</f>
        <v/>
      </c>
    </row>
    <row r="417" spans="1:7" x14ac:dyDescent="0.35">
      <c r="A417" s="241" t="s">
        <v>1618</v>
      </c>
      <c r="B417" s="167" t="s">
        <v>608</v>
      </c>
      <c r="C417" s="211" t="s">
        <v>82</v>
      </c>
      <c r="D417" s="214" t="s">
        <v>82</v>
      </c>
      <c r="E417" s="173"/>
      <c r="F417" s="210" t="str">
        <f t="shared" si="17"/>
        <v/>
      </c>
      <c r="G417" s="210" t="str">
        <f t="shared" si="18"/>
        <v/>
      </c>
    </row>
    <row r="418" spans="1:7" x14ac:dyDescent="0.35">
      <c r="A418" s="241" t="s">
        <v>1619</v>
      </c>
      <c r="B418" s="167" t="s">
        <v>608</v>
      </c>
      <c r="C418" s="211" t="s">
        <v>82</v>
      </c>
      <c r="D418" s="214" t="s">
        <v>82</v>
      </c>
      <c r="E418" s="173"/>
      <c r="F418" s="210" t="str">
        <f t="shared" si="17"/>
        <v/>
      </c>
      <c r="G418" s="210" t="str">
        <f t="shared" si="18"/>
        <v/>
      </c>
    </row>
    <row r="419" spans="1:7" x14ac:dyDescent="0.35">
      <c r="A419" s="241" t="s">
        <v>1620</v>
      </c>
      <c r="B419" s="167" t="s">
        <v>608</v>
      </c>
      <c r="C419" s="211" t="s">
        <v>82</v>
      </c>
      <c r="D419" s="214" t="s">
        <v>82</v>
      </c>
      <c r="E419" s="173"/>
      <c r="F419" s="210" t="str">
        <f t="shared" si="17"/>
        <v/>
      </c>
      <c r="G419" s="210" t="str">
        <f t="shared" si="18"/>
        <v/>
      </c>
    </row>
    <row r="420" spans="1:7" x14ac:dyDescent="0.35">
      <c r="A420" s="241" t="s">
        <v>1621</v>
      </c>
      <c r="B420" s="167" t="s">
        <v>608</v>
      </c>
      <c r="C420" s="211" t="s">
        <v>82</v>
      </c>
      <c r="D420" s="214" t="s">
        <v>82</v>
      </c>
      <c r="E420" s="173"/>
      <c r="F420" s="210" t="str">
        <f t="shared" si="17"/>
        <v/>
      </c>
      <c r="G420" s="210" t="str">
        <f t="shared" si="18"/>
        <v/>
      </c>
    </row>
    <row r="421" spans="1:7" x14ac:dyDescent="0.35">
      <c r="A421" s="241" t="s">
        <v>1622</v>
      </c>
      <c r="B421" s="167" t="s">
        <v>608</v>
      </c>
      <c r="C421" s="211" t="s">
        <v>82</v>
      </c>
      <c r="D421" s="214" t="s">
        <v>82</v>
      </c>
      <c r="E421" s="173"/>
      <c r="F421" s="210" t="str">
        <f t="shared" si="17"/>
        <v/>
      </c>
      <c r="G421" s="210" t="str">
        <f t="shared" si="18"/>
        <v/>
      </c>
    </row>
    <row r="422" spans="1:7" x14ac:dyDescent="0.35">
      <c r="A422" s="241" t="s">
        <v>1623</v>
      </c>
      <c r="B422" s="167" t="s">
        <v>608</v>
      </c>
      <c r="C422" s="211" t="s">
        <v>82</v>
      </c>
      <c r="D422" s="214" t="s">
        <v>82</v>
      </c>
      <c r="E422" s="173"/>
      <c r="F422" s="210" t="str">
        <f t="shared" si="17"/>
        <v/>
      </c>
      <c r="G422" s="210" t="str">
        <f t="shared" si="18"/>
        <v/>
      </c>
    </row>
    <row r="423" spans="1:7" x14ac:dyDescent="0.35">
      <c r="A423" s="241" t="s">
        <v>1624</v>
      </c>
      <c r="B423" s="167" t="s">
        <v>608</v>
      </c>
      <c r="C423" s="211" t="s">
        <v>82</v>
      </c>
      <c r="D423" s="214" t="s">
        <v>82</v>
      </c>
      <c r="E423" s="173"/>
      <c r="F423" s="210" t="str">
        <f t="shared" si="17"/>
        <v/>
      </c>
      <c r="G423" s="210" t="str">
        <f t="shared" si="18"/>
        <v/>
      </c>
    </row>
    <row r="424" spans="1:7" x14ac:dyDescent="0.35">
      <c r="A424" s="241" t="s">
        <v>1625</v>
      </c>
      <c r="B424" s="223" t="s">
        <v>608</v>
      </c>
      <c r="C424" s="211" t="s">
        <v>82</v>
      </c>
      <c r="D424" s="214" t="s">
        <v>82</v>
      </c>
      <c r="E424" s="173"/>
      <c r="F424" s="210" t="str">
        <f t="shared" si="17"/>
        <v/>
      </c>
      <c r="G424" s="210" t="str">
        <f t="shared" si="18"/>
        <v/>
      </c>
    </row>
    <row r="425" spans="1:7" x14ac:dyDescent="0.35">
      <c r="A425" s="241" t="s">
        <v>1761</v>
      </c>
      <c r="B425" s="167" t="s">
        <v>608</v>
      </c>
      <c r="C425" s="211" t="s">
        <v>82</v>
      </c>
      <c r="D425" s="214" t="s">
        <v>82</v>
      </c>
      <c r="E425" s="167"/>
      <c r="F425" s="210" t="str">
        <f t="shared" si="17"/>
        <v/>
      </c>
      <c r="G425" s="210" t="str">
        <f t="shared" si="18"/>
        <v/>
      </c>
    </row>
    <row r="426" spans="1:7" x14ac:dyDescent="0.35">
      <c r="A426" s="241" t="s">
        <v>1762</v>
      </c>
      <c r="B426" s="167" t="s">
        <v>608</v>
      </c>
      <c r="C426" s="211" t="s">
        <v>82</v>
      </c>
      <c r="D426" s="214" t="s">
        <v>82</v>
      </c>
      <c r="E426" s="167"/>
      <c r="F426" s="210" t="str">
        <f t="shared" si="17"/>
        <v/>
      </c>
      <c r="G426" s="210" t="str">
        <f t="shared" si="18"/>
        <v/>
      </c>
    </row>
    <row r="427" spans="1:7" x14ac:dyDescent="0.35">
      <c r="A427" s="241" t="s">
        <v>1763</v>
      </c>
      <c r="B427" s="167" t="s">
        <v>608</v>
      </c>
      <c r="C427" s="211" t="s">
        <v>82</v>
      </c>
      <c r="D427" s="214" t="s">
        <v>82</v>
      </c>
      <c r="E427" s="167"/>
      <c r="F427" s="210" t="str">
        <f t="shared" si="17"/>
        <v/>
      </c>
      <c r="G427" s="210" t="str">
        <f t="shared" si="18"/>
        <v/>
      </c>
    </row>
    <row r="428" spans="1:7" x14ac:dyDescent="0.35">
      <c r="A428" s="241" t="s">
        <v>1764</v>
      </c>
      <c r="B428" s="167" t="s">
        <v>608</v>
      </c>
      <c r="C428" s="211" t="s">
        <v>82</v>
      </c>
      <c r="D428" s="214" t="s">
        <v>82</v>
      </c>
      <c r="E428" s="167"/>
      <c r="F428" s="210" t="str">
        <f t="shared" si="17"/>
        <v/>
      </c>
      <c r="G428" s="210" t="str">
        <f t="shared" si="18"/>
        <v/>
      </c>
    </row>
    <row r="429" spans="1:7" x14ac:dyDescent="0.35">
      <c r="A429" s="241" t="s">
        <v>1765</v>
      </c>
      <c r="B429" s="167" t="s">
        <v>608</v>
      </c>
      <c r="C429" s="211" t="s">
        <v>82</v>
      </c>
      <c r="D429" s="214" t="s">
        <v>82</v>
      </c>
      <c r="E429" s="167"/>
      <c r="F429" s="210" t="str">
        <f t="shared" si="17"/>
        <v/>
      </c>
      <c r="G429" s="210" t="str">
        <f t="shared" si="18"/>
        <v/>
      </c>
    </row>
    <row r="430" spans="1:7" x14ac:dyDescent="0.35">
      <c r="A430" s="241" t="s">
        <v>1766</v>
      </c>
      <c r="B430" s="167" t="s">
        <v>608</v>
      </c>
      <c r="C430" s="211" t="s">
        <v>82</v>
      </c>
      <c r="D430" s="214" t="s">
        <v>82</v>
      </c>
      <c r="E430" s="167"/>
      <c r="F430" s="210" t="str">
        <f t="shared" si="17"/>
        <v/>
      </c>
      <c r="G430" s="210" t="str">
        <f t="shared" si="18"/>
        <v/>
      </c>
    </row>
    <row r="431" spans="1:7" x14ac:dyDescent="0.35">
      <c r="A431" s="241" t="s">
        <v>1767</v>
      </c>
      <c r="B431" s="167" t="s">
        <v>608</v>
      </c>
      <c r="C431" s="211" t="s">
        <v>82</v>
      </c>
      <c r="D431" s="214" t="s">
        <v>82</v>
      </c>
      <c r="F431" s="210" t="str">
        <f t="shared" si="17"/>
        <v/>
      </c>
      <c r="G431" s="210" t="str">
        <f t="shared" si="18"/>
        <v/>
      </c>
    </row>
    <row r="432" spans="1:7" x14ac:dyDescent="0.35">
      <c r="A432" s="241" t="s">
        <v>1768</v>
      </c>
      <c r="B432" s="167" t="s">
        <v>608</v>
      </c>
      <c r="C432" s="211" t="s">
        <v>82</v>
      </c>
      <c r="D432" s="214" t="s">
        <v>82</v>
      </c>
      <c r="E432" s="162"/>
      <c r="F432" s="210" t="str">
        <f t="shared" si="17"/>
        <v/>
      </c>
      <c r="G432" s="210" t="str">
        <f t="shared" si="18"/>
        <v/>
      </c>
    </row>
    <row r="433" spans="1:7" x14ac:dyDescent="0.35">
      <c r="A433" s="241" t="s">
        <v>1769</v>
      </c>
      <c r="B433" s="167" t="s">
        <v>608</v>
      </c>
      <c r="C433" s="211" t="s">
        <v>82</v>
      </c>
      <c r="D433" s="214" t="s">
        <v>82</v>
      </c>
      <c r="E433" s="162"/>
      <c r="F433" s="210" t="str">
        <f t="shared" si="17"/>
        <v/>
      </c>
      <c r="G433" s="210" t="str">
        <f t="shared" si="18"/>
        <v/>
      </c>
    </row>
    <row r="434" spans="1:7" x14ac:dyDescent="0.35">
      <c r="A434" s="241" t="s">
        <v>1770</v>
      </c>
      <c r="B434" s="167" t="s">
        <v>608</v>
      </c>
      <c r="C434" s="211" t="s">
        <v>82</v>
      </c>
      <c r="D434" s="214" t="s">
        <v>82</v>
      </c>
      <c r="E434" s="162"/>
      <c r="F434" s="210" t="str">
        <f t="shared" si="17"/>
        <v/>
      </c>
      <c r="G434" s="210" t="str">
        <f t="shared" si="18"/>
        <v/>
      </c>
    </row>
    <row r="435" spans="1:7" x14ac:dyDescent="0.35">
      <c r="A435" s="241" t="s">
        <v>1771</v>
      </c>
      <c r="B435" s="167" t="s">
        <v>608</v>
      </c>
      <c r="C435" s="211" t="s">
        <v>82</v>
      </c>
      <c r="D435" s="214" t="s">
        <v>82</v>
      </c>
      <c r="E435" s="162"/>
      <c r="F435" s="210" t="str">
        <f t="shared" si="17"/>
        <v/>
      </c>
      <c r="G435" s="210" t="str">
        <f t="shared" si="18"/>
        <v/>
      </c>
    </row>
    <row r="436" spans="1:7" x14ac:dyDescent="0.35">
      <c r="A436" s="241" t="s">
        <v>1772</v>
      </c>
      <c r="B436" s="167" t="s">
        <v>608</v>
      </c>
      <c r="C436" s="211" t="s">
        <v>82</v>
      </c>
      <c r="D436" s="214" t="s">
        <v>82</v>
      </c>
      <c r="E436" s="162"/>
      <c r="F436" s="210" t="str">
        <f t="shared" si="17"/>
        <v/>
      </c>
      <c r="G436" s="210" t="str">
        <f t="shared" si="18"/>
        <v/>
      </c>
    </row>
    <row r="437" spans="1:7" x14ac:dyDescent="0.35">
      <c r="A437" s="241" t="s">
        <v>1773</v>
      </c>
      <c r="B437" s="167" t="s">
        <v>608</v>
      </c>
      <c r="C437" s="211" t="s">
        <v>82</v>
      </c>
      <c r="D437" s="214" t="s">
        <v>82</v>
      </c>
      <c r="E437" s="162"/>
      <c r="F437" s="210" t="str">
        <f t="shared" si="17"/>
        <v/>
      </c>
      <c r="G437" s="210" t="str">
        <f t="shared" si="18"/>
        <v/>
      </c>
    </row>
    <row r="438" spans="1:7" x14ac:dyDescent="0.35">
      <c r="A438" s="241" t="s">
        <v>1774</v>
      </c>
      <c r="B438" s="167" t="s">
        <v>608</v>
      </c>
      <c r="C438" s="211" t="s">
        <v>82</v>
      </c>
      <c r="D438" s="214" t="s">
        <v>82</v>
      </c>
      <c r="E438" s="162"/>
      <c r="F438" s="210" t="str">
        <f t="shared" si="17"/>
        <v/>
      </c>
      <c r="G438" s="210" t="str">
        <f t="shared" si="18"/>
        <v/>
      </c>
    </row>
    <row r="439" spans="1:7" x14ac:dyDescent="0.35">
      <c r="A439" s="241" t="s">
        <v>1775</v>
      </c>
      <c r="B439" s="167" t="s">
        <v>608</v>
      </c>
      <c r="C439" s="211" t="s">
        <v>82</v>
      </c>
      <c r="D439" s="214" t="s">
        <v>82</v>
      </c>
      <c r="E439" s="162"/>
      <c r="F439" s="210" t="str">
        <f t="shared" si="17"/>
        <v/>
      </c>
      <c r="G439" s="210" t="str">
        <f t="shared" si="18"/>
        <v/>
      </c>
    </row>
    <row r="440" spans="1:7" x14ac:dyDescent="0.35">
      <c r="A440" s="241" t="s">
        <v>1776</v>
      </c>
      <c r="B440" s="223" t="s">
        <v>148</v>
      </c>
      <c r="C440" s="217">
        <f>SUM(C416:C439)</f>
        <v>0</v>
      </c>
      <c r="D440" s="215">
        <f>SUM(D416:D439)</f>
        <v>0</v>
      </c>
      <c r="E440" s="162"/>
      <c r="F440" s="216">
        <f>SUM(F416:F439)</f>
        <v>0</v>
      </c>
      <c r="G440" s="216">
        <f>SUM(G416:G439)</f>
        <v>0</v>
      </c>
    </row>
    <row r="441" spans="1:7" ht="15" customHeight="1" x14ac:dyDescent="0.35">
      <c r="A441" s="157"/>
      <c r="B441" s="157" t="s">
        <v>1777</v>
      </c>
      <c r="C441" s="157" t="s">
        <v>686</v>
      </c>
      <c r="D441" s="157" t="s">
        <v>687</v>
      </c>
      <c r="E441" s="157"/>
      <c r="F441" s="157" t="s">
        <v>516</v>
      </c>
      <c r="G441" s="157" t="s">
        <v>688</v>
      </c>
    </row>
    <row r="442" spans="1:7" x14ac:dyDescent="0.35">
      <c r="A442" s="241" t="s">
        <v>1626</v>
      </c>
      <c r="B442" s="146" t="s">
        <v>719</v>
      </c>
      <c r="C442" s="180" t="s">
        <v>82</v>
      </c>
      <c r="G442" s="146"/>
    </row>
    <row r="443" spans="1:7" x14ac:dyDescent="0.35">
      <c r="A443" s="241"/>
      <c r="G443" s="146"/>
    </row>
    <row r="444" spans="1:7" x14ac:dyDescent="0.35">
      <c r="A444" s="241"/>
      <c r="B444" s="167" t="s">
        <v>720</v>
      </c>
      <c r="G444" s="146"/>
    </row>
    <row r="445" spans="1:7" x14ac:dyDescent="0.35">
      <c r="A445" s="241" t="s">
        <v>1627</v>
      </c>
      <c r="B445" s="146" t="s">
        <v>722</v>
      </c>
      <c r="C445" s="211" t="s">
        <v>82</v>
      </c>
      <c r="D445" s="214" t="s">
        <v>82</v>
      </c>
      <c r="F445" s="210" t="str">
        <f>IF($C$453=0,"",IF(C445="[for completion]","",C445/$C$453))</f>
        <v/>
      </c>
      <c r="G445" s="210" t="str">
        <f>IF($D$453=0,"",IF(D445="[for completion]","",D445/$D$453))</f>
        <v/>
      </c>
    </row>
    <row r="446" spans="1:7" x14ac:dyDescent="0.35">
      <c r="A446" s="241" t="s">
        <v>1628</v>
      </c>
      <c r="B446" s="146" t="s">
        <v>724</v>
      </c>
      <c r="C446" s="211" t="s">
        <v>82</v>
      </c>
      <c r="D446" s="214" t="s">
        <v>82</v>
      </c>
      <c r="F446" s="210" t="str">
        <f t="shared" ref="F446:F459" si="19">IF($C$453=0,"",IF(C446="[for completion]","",C446/$C$453))</f>
        <v/>
      </c>
      <c r="G446" s="210" t="str">
        <f t="shared" ref="G446:G459" si="20">IF($D$453=0,"",IF(D446="[for completion]","",D446/$D$453))</f>
        <v/>
      </c>
    </row>
    <row r="447" spans="1:7" x14ac:dyDescent="0.35">
      <c r="A447" s="241" t="s">
        <v>1629</v>
      </c>
      <c r="B447" s="146" t="s">
        <v>726</v>
      </c>
      <c r="C447" s="211" t="s">
        <v>82</v>
      </c>
      <c r="D447" s="214" t="s">
        <v>82</v>
      </c>
      <c r="F447" s="210" t="str">
        <f t="shared" si="19"/>
        <v/>
      </c>
      <c r="G447" s="210" t="str">
        <f t="shared" si="20"/>
        <v/>
      </c>
    </row>
    <row r="448" spans="1:7" x14ac:dyDescent="0.35">
      <c r="A448" s="241" t="s">
        <v>1630</v>
      </c>
      <c r="B448" s="146" t="s">
        <v>728</v>
      </c>
      <c r="C448" s="211" t="s">
        <v>82</v>
      </c>
      <c r="D448" s="214" t="s">
        <v>82</v>
      </c>
      <c r="F448" s="210" t="str">
        <f t="shared" si="19"/>
        <v/>
      </c>
      <c r="G448" s="210" t="str">
        <f t="shared" si="20"/>
        <v/>
      </c>
    </row>
    <row r="449" spans="1:7" x14ac:dyDescent="0.35">
      <c r="A449" s="241" t="s">
        <v>1631</v>
      </c>
      <c r="B449" s="146" t="s">
        <v>730</v>
      </c>
      <c r="C449" s="211" t="s">
        <v>82</v>
      </c>
      <c r="D449" s="214" t="s">
        <v>82</v>
      </c>
      <c r="F449" s="210" t="str">
        <f t="shared" si="19"/>
        <v/>
      </c>
      <c r="G449" s="210" t="str">
        <f t="shared" si="20"/>
        <v/>
      </c>
    </row>
    <row r="450" spans="1:7" x14ac:dyDescent="0.35">
      <c r="A450" s="241" t="s">
        <v>1632</v>
      </c>
      <c r="B450" s="146" t="s">
        <v>732</v>
      </c>
      <c r="C450" s="211" t="s">
        <v>82</v>
      </c>
      <c r="D450" s="214" t="s">
        <v>82</v>
      </c>
      <c r="F450" s="210" t="str">
        <f t="shared" si="19"/>
        <v/>
      </c>
      <c r="G450" s="210" t="str">
        <f t="shared" si="20"/>
        <v/>
      </c>
    </row>
    <row r="451" spans="1:7" x14ac:dyDescent="0.35">
      <c r="A451" s="241" t="s">
        <v>1633</v>
      </c>
      <c r="B451" s="146" t="s">
        <v>734</v>
      </c>
      <c r="C451" s="211" t="s">
        <v>82</v>
      </c>
      <c r="D451" s="214" t="s">
        <v>82</v>
      </c>
      <c r="F451" s="210" t="str">
        <f t="shared" si="19"/>
        <v/>
      </c>
      <c r="G451" s="210" t="str">
        <f t="shared" si="20"/>
        <v/>
      </c>
    </row>
    <row r="452" spans="1:7" x14ac:dyDescent="0.35">
      <c r="A452" s="241" t="s">
        <v>1634</v>
      </c>
      <c r="B452" s="146" t="s">
        <v>736</v>
      </c>
      <c r="C452" s="211" t="s">
        <v>82</v>
      </c>
      <c r="D452" s="214" t="s">
        <v>82</v>
      </c>
      <c r="F452" s="210" t="str">
        <f t="shared" si="19"/>
        <v/>
      </c>
      <c r="G452" s="210" t="str">
        <f t="shared" si="20"/>
        <v/>
      </c>
    </row>
    <row r="453" spans="1:7" x14ac:dyDescent="0.35">
      <c r="A453" s="241" t="s">
        <v>1635</v>
      </c>
      <c r="B453" s="176" t="s">
        <v>148</v>
      </c>
      <c r="C453" s="211">
        <f>SUM(C445:C452)</f>
        <v>0</v>
      </c>
      <c r="D453" s="214">
        <f>SUM(D445:D452)</f>
        <v>0</v>
      </c>
      <c r="F453" s="180">
        <f>SUM(F445:F452)</f>
        <v>0</v>
      </c>
      <c r="G453" s="180">
        <f>SUM(G445:G452)</f>
        <v>0</v>
      </c>
    </row>
    <row r="454" spans="1:7" outlineLevel="1" x14ac:dyDescent="0.35">
      <c r="A454" s="241" t="s">
        <v>1636</v>
      </c>
      <c r="B454" s="163" t="s">
        <v>739</v>
      </c>
      <c r="C454" s="211"/>
      <c r="D454" s="214"/>
      <c r="F454" s="210" t="str">
        <f t="shared" si="19"/>
        <v/>
      </c>
      <c r="G454" s="210" t="str">
        <f t="shared" si="20"/>
        <v/>
      </c>
    </row>
    <row r="455" spans="1:7" outlineLevel="1" x14ac:dyDescent="0.35">
      <c r="A455" s="241" t="s">
        <v>1637</v>
      </c>
      <c r="B455" s="163" t="s">
        <v>741</v>
      </c>
      <c r="C455" s="211"/>
      <c r="D455" s="214"/>
      <c r="F455" s="210" t="str">
        <f t="shared" si="19"/>
        <v/>
      </c>
      <c r="G455" s="210" t="str">
        <f t="shared" si="20"/>
        <v/>
      </c>
    </row>
    <row r="456" spans="1:7" outlineLevel="1" x14ac:dyDescent="0.35">
      <c r="A456" s="241" t="s">
        <v>1638</v>
      </c>
      <c r="B456" s="163" t="s">
        <v>743</v>
      </c>
      <c r="C456" s="211"/>
      <c r="D456" s="214"/>
      <c r="F456" s="210" t="str">
        <f t="shared" si="19"/>
        <v/>
      </c>
      <c r="G456" s="210" t="str">
        <f t="shared" si="20"/>
        <v/>
      </c>
    </row>
    <row r="457" spans="1:7" outlineLevel="1" x14ac:dyDescent="0.35">
      <c r="A457" s="241" t="s">
        <v>1639</v>
      </c>
      <c r="B457" s="163" t="s">
        <v>745</v>
      </c>
      <c r="C457" s="211"/>
      <c r="D457" s="214"/>
      <c r="F457" s="210" t="str">
        <f t="shared" si="19"/>
        <v/>
      </c>
      <c r="G457" s="210" t="str">
        <f t="shared" si="20"/>
        <v/>
      </c>
    </row>
    <row r="458" spans="1:7" outlineLevel="1" x14ac:dyDescent="0.35">
      <c r="A458" s="241" t="s">
        <v>1640</v>
      </c>
      <c r="B458" s="163" t="s">
        <v>747</v>
      </c>
      <c r="C458" s="211"/>
      <c r="D458" s="214"/>
      <c r="F458" s="210" t="str">
        <f t="shared" si="19"/>
        <v/>
      </c>
      <c r="G458" s="210" t="str">
        <f t="shared" si="20"/>
        <v/>
      </c>
    </row>
    <row r="459" spans="1:7" outlineLevel="1" x14ac:dyDescent="0.35">
      <c r="A459" s="241" t="s">
        <v>1641</v>
      </c>
      <c r="B459" s="163" t="s">
        <v>749</v>
      </c>
      <c r="C459" s="211"/>
      <c r="D459" s="214"/>
      <c r="F459" s="210" t="str">
        <f t="shared" si="19"/>
        <v/>
      </c>
      <c r="G459" s="210" t="str">
        <f t="shared" si="20"/>
        <v/>
      </c>
    </row>
    <row r="460" spans="1:7" outlineLevel="1" x14ac:dyDescent="0.35">
      <c r="A460" s="241" t="s">
        <v>1642</v>
      </c>
      <c r="B460" s="163"/>
      <c r="F460" s="160"/>
      <c r="G460" s="160"/>
    </row>
    <row r="461" spans="1:7" outlineLevel="1" x14ac:dyDescent="0.35">
      <c r="A461" s="241" t="s">
        <v>1643</v>
      </c>
      <c r="B461" s="163"/>
      <c r="F461" s="160"/>
      <c r="G461" s="160"/>
    </row>
    <row r="462" spans="1:7" outlineLevel="1" x14ac:dyDescent="0.35">
      <c r="A462" s="241" t="s">
        <v>1644</v>
      </c>
      <c r="B462" s="163"/>
      <c r="F462" s="162"/>
      <c r="G462" s="162"/>
    </row>
    <row r="463" spans="1:7" ht="15" customHeight="1" x14ac:dyDescent="0.35">
      <c r="A463" s="157"/>
      <c r="B463" s="157" t="s">
        <v>1847</v>
      </c>
      <c r="C463" s="157" t="s">
        <v>686</v>
      </c>
      <c r="D463" s="157" t="s">
        <v>687</v>
      </c>
      <c r="E463" s="157"/>
      <c r="F463" s="157" t="s">
        <v>516</v>
      </c>
      <c r="G463" s="157" t="s">
        <v>688</v>
      </c>
    </row>
    <row r="464" spans="1:7" x14ac:dyDescent="0.35">
      <c r="A464" s="241" t="s">
        <v>1645</v>
      </c>
      <c r="B464" s="146" t="s">
        <v>719</v>
      </c>
      <c r="C464" s="180" t="s">
        <v>118</v>
      </c>
      <c r="G464" s="146"/>
    </row>
    <row r="465" spans="1:7" x14ac:dyDescent="0.35">
      <c r="A465" s="241"/>
      <c r="G465" s="146"/>
    </row>
    <row r="466" spans="1:7" x14ac:dyDescent="0.35">
      <c r="A466" s="241"/>
      <c r="B466" s="167" t="s">
        <v>720</v>
      </c>
      <c r="G466" s="146"/>
    </row>
    <row r="467" spans="1:7" x14ac:dyDescent="0.35">
      <c r="A467" s="241" t="s">
        <v>1646</v>
      </c>
      <c r="B467" s="146" t="s">
        <v>722</v>
      </c>
      <c r="C467" s="211" t="s">
        <v>118</v>
      </c>
      <c r="D467" s="214" t="s">
        <v>118</v>
      </c>
      <c r="F467" s="210" t="str">
        <f>IF($C$475=0,"",IF(C467="[Mark as ND1 if not relevant]","",C467/$C$475))</f>
        <v/>
      </c>
      <c r="G467" s="210" t="str">
        <f>IF($D$475=0,"",IF(D467="[Mark as ND1 if not relevant]","",D467/$D$475))</f>
        <v/>
      </c>
    </row>
    <row r="468" spans="1:7" x14ac:dyDescent="0.35">
      <c r="A468" s="241" t="s">
        <v>1647</v>
      </c>
      <c r="B468" s="146" t="s">
        <v>724</v>
      </c>
      <c r="C468" s="211" t="s">
        <v>118</v>
      </c>
      <c r="D468" s="214" t="s">
        <v>118</v>
      </c>
      <c r="F468" s="210" t="str">
        <f t="shared" ref="F468:F474" si="21">IF($C$475=0,"",IF(C468="[Mark as ND1 if not relevant]","",C468/$C$475))</f>
        <v/>
      </c>
      <c r="G468" s="210" t="str">
        <f t="shared" ref="G468:G474" si="22">IF($D$475=0,"",IF(D468="[Mark as ND1 if not relevant]","",D468/$D$475))</f>
        <v/>
      </c>
    </row>
    <row r="469" spans="1:7" x14ac:dyDescent="0.35">
      <c r="A469" s="241" t="s">
        <v>1648</v>
      </c>
      <c r="B469" s="146" t="s">
        <v>726</v>
      </c>
      <c r="C469" s="211" t="s">
        <v>118</v>
      </c>
      <c r="D469" s="214" t="s">
        <v>118</v>
      </c>
      <c r="F469" s="210" t="str">
        <f t="shared" si="21"/>
        <v/>
      </c>
      <c r="G469" s="210" t="str">
        <f t="shared" si="22"/>
        <v/>
      </c>
    </row>
    <row r="470" spans="1:7" x14ac:dyDescent="0.35">
      <c r="A470" s="241" t="s">
        <v>1649</v>
      </c>
      <c r="B470" s="146" t="s">
        <v>728</v>
      </c>
      <c r="C470" s="211" t="s">
        <v>118</v>
      </c>
      <c r="D470" s="214" t="s">
        <v>118</v>
      </c>
      <c r="F470" s="210" t="str">
        <f t="shared" si="21"/>
        <v/>
      </c>
      <c r="G470" s="210" t="str">
        <f t="shared" si="22"/>
        <v/>
      </c>
    </row>
    <row r="471" spans="1:7" x14ac:dyDescent="0.35">
      <c r="A471" s="241" t="s">
        <v>1650</v>
      </c>
      <c r="B471" s="146" t="s">
        <v>730</v>
      </c>
      <c r="C471" s="211" t="s">
        <v>118</v>
      </c>
      <c r="D471" s="214" t="s">
        <v>118</v>
      </c>
      <c r="F471" s="210" t="str">
        <f t="shared" si="21"/>
        <v/>
      </c>
      <c r="G471" s="210" t="str">
        <f t="shared" si="22"/>
        <v/>
      </c>
    </row>
    <row r="472" spans="1:7" x14ac:dyDescent="0.35">
      <c r="A472" s="241" t="s">
        <v>1651</v>
      </c>
      <c r="B472" s="146" t="s">
        <v>732</v>
      </c>
      <c r="C472" s="211" t="s">
        <v>118</v>
      </c>
      <c r="D472" s="214" t="s">
        <v>118</v>
      </c>
      <c r="F472" s="210" t="str">
        <f t="shared" si="21"/>
        <v/>
      </c>
      <c r="G472" s="210" t="str">
        <f t="shared" si="22"/>
        <v/>
      </c>
    </row>
    <row r="473" spans="1:7" x14ac:dyDescent="0.35">
      <c r="A473" s="241" t="s">
        <v>1652</v>
      </c>
      <c r="B473" s="146" t="s">
        <v>734</v>
      </c>
      <c r="C473" s="211" t="s">
        <v>118</v>
      </c>
      <c r="D473" s="214" t="s">
        <v>118</v>
      </c>
      <c r="F473" s="210" t="str">
        <f t="shared" si="21"/>
        <v/>
      </c>
      <c r="G473" s="210" t="str">
        <f t="shared" si="22"/>
        <v/>
      </c>
    </row>
    <row r="474" spans="1:7" x14ac:dyDescent="0.35">
      <c r="A474" s="241" t="s">
        <v>1653</v>
      </c>
      <c r="B474" s="146" t="s">
        <v>736</v>
      </c>
      <c r="C474" s="211" t="s">
        <v>118</v>
      </c>
      <c r="D474" s="214" t="s">
        <v>118</v>
      </c>
      <c r="F474" s="210" t="str">
        <f t="shared" si="21"/>
        <v/>
      </c>
      <c r="G474" s="210" t="str">
        <f t="shared" si="22"/>
        <v/>
      </c>
    </row>
    <row r="475" spans="1:7" x14ac:dyDescent="0.35">
      <c r="A475" s="241" t="s">
        <v>1654</v>
      </c>
      <c r="B475" s="176" t="s">
        <v>148</v>
      </c>
      <c r="C475" s="211">
        <f>SUM(C467:C474)</f>
        <v>0</v>
      </c>
      <c r="D475" s="214">
        <f>SUM(D467:D474)</f>
        <v>0</v>
      </c>
      <c r="F475" s="180">
        <f>SUM(F467:F474)</f>
        <v>0</v>
      </c>
      <c r="G475" s="180">
        <f>SUM(G467:G474)</f>
        <v>0</v>
      </c>
    </row>
    <row r="476" spans="1:7" outlineLevel="1" x14ac:dyDescent="0.35">
      <c r="A476" s="241" t="s">
        <v>1655</v>
      </c>
      <c r="B476" s="163" t="s">
        <v>739</v>
      </c>
      <c r="C476" s="211"/>
      <c r="D476" s="214"/>
      <c r="F476" s="210" t="str">
        <f t="shared" ref="F476:F481" si="23">IF($C$475=0,"",IF(C476="[for completion]","",C476/$C$475))</f>
        <v/>
      </c>
      <c r="G476" s="210" t="str">
        <f t="shared" ref="G476:G481" si="24">IF($D$475=0,"",IF(D476="[for completion]","",D476/$D$475))</f>
        <v/>
      </c>
    </row>
    <row r="477" spans="1:7" outlineLevel="1" x14ac:dyDescent="0.35">
      <c r="A477" s="241" t="s">
        <v>1656</v>
      </c>
      <c r="B477" s="163" t="s">
        <v>741</v>
      </c>
      <c r="C477" s="211"/>
      <c r="D477" s="214"/>
      <c r="F477" s="210" t="str">
        <f t="shared" si="23"/>
        <v/>
      </c>
      <c r="G477" s="210" t="str">
        <f t="shared" si="24"/>
        <v/>
      </c>
    </row>
    <row r="478" spans="1:7" outlineLevel="1" x14ac:dyDescent="0.35">
      <c r="A478" s="241" t="s">
        <v>1657</v>
      </c>
      <c r="B478" s="163" t="s">
        <v>743</v>
      </c>
      <c r="C478" s="211"/>
      <c r="D478" s="214"/>
      <c r="F478" s="210" t="str">
        <f t="shared" si="23"/>
        <v/>
      </c>
      <c r="G478" s="210" t="str">
        <f t="shared" si="24"/>
        <v/>
      </c>
    </row>
    <row r="479" spans="1:7" outlineLevel="1" x14ac:dyDescent="0.35">
      <c r="A479" s="241" t="s">
        <v>1658</v>
      </c>
      <c r="B479" s="163" t="s">
        <v>745</v>
      </c>
      <c r="C479" s="211"/>
      <c r="D479" s="214"/>
      <c r="F479" s="210" t="str">
        <f t="shared" si="23"/>
        <v/>
      </c>
      <c r="G479" s="210" t="str">
        <f t="shared" si="24"/>
        <v/>
      </c>
    </row>
    <row r="480" spans="1:7" outlineLevel="1" x14ac:dyDescent="0.35">
      <c r="A480" s="241" t="s">
        <v>1659</v>
      </c>
      <c r="B480" s="163" t="s">
        <v>747</v>
      </c>
      <c r="C480" s="211"/>
      <c r="D480" s="214"/>
      <c r="F480" s="210" t="str">
        <f t="shared" si="23"/>
        <v/>
      </c>
      <c r="G480" s="210" t="str">
        <f t="shared" si="24"/>
        <v/>
      </c>
    </row>
    <row r="481" spans="1:7" outlineLevel="1" x14ac:dyDescent="0.35">
      <c r="A481" s="241" t="s">
        <v>1660</v>
      </c>
      <c r="B481" s="163" t="s">
        <v>749</v>
      </c>
      <c r="C481" s="211"/>
      <c r="D481" s="214"/>
      <c r="F481" s="210" t="str">
        <f t="shared" si="23"/>
        <v/>
      </c>
      <c r="G481" s="210" t="str">
        <f t="shared" si="24"/>
        <v/>
      </c>
    </row>
    <row r="482" spans="1:7" outlineLevel="1" x14ac:dyDescent="0.35">
      <c r="A482" s="241" t="s">
        <v>1661</v>
      </c>
      <c r="B482" s="163"/>
      <c r="F482" s="210"/>
      <c r="G482" s="210"/>
    </row>
    <row r="483" spans="1:7" outlineLevel="1" x14ac:dyDescent="0.35">
      <c r="A483" s="241" t="s">
        <v>1662</v>
      </c>
      <c r="B483" s="163"/>
      <c r="F483" s="210"/>
      <c r="G483" s="210"/>
    </row>
    <row r="484" spans="1:7" outlineLevel="1" x14ac:dyDescent="0.35">
      <c r="A484" s="241" t="s">
        <v>1663</v>
      </c>
      <c r="B484" s="163"/>
      <c r="F484" s="210"/>
      <c r="G484" s="180"/>
    </row>
    <row r="485" spans="1:7" ht="15" customHeight="1" x14ac:dyDescent="0.35">
      <c r="A485" s="157"/>
      <c r="B485" s="158" t="s">
        <v>1778</v>
      </c>
      <c r="C485" s="157" t="s">
        <v>806</v>
      </c>
      <c r="D485" s="157"/>
      <c r="E485" s="157"/>
      <c r="F485" s="157"/>
      <c r="G485" s="159"/>
    </row>
    <row r="486" spans="1:7" x14ac:dyDescent="0.35">
      <c r="A486" s="241" t="s">
        <v>1779</v>
      </c>
      <c r="B486" s="167" t="s">
        <v>807</v>
      </c>
      <c r="C486" s="180" t="s">
        <v>82</v>
      </c>
      <c r="G486" s="146"/>
    </row>
    <row r="487" spans="1:7" x14ac:dyDescent="0.35">
      <c r="A487" s="241" t="s">
        <v>1780</v>
      </c>
      <c r="B487" s="167" t="s">
        <v>808</v>
      </c>
      <c r="C487" s="180" t="s">
        <v>82</v>
      </c>
      <c r="G487" s="146"/>
    </row>
    <row r="488" spans="1:7" x14ac:dyDescent="0.35">
      <c r="A488" s="241" t="s">
        <v>1781</v>
      </c>
      <c r="B488" s="167" t="s">
        <v>809</v>
      </c>
      <c r="C488" s="180" t="s">
        <v>82</v>
      </c>
      <c r="G488" s="146"/>
    </row>
    <row r="489" spans="1:7" x14ac:dyDescent="0.35">
      <c r="A489" s="241" t="s">
        <v>1782</v>
      </c>
      <c r="B489" s="167" t="s">
        <v>810</v>
      </c>
      <c r="C489" s="180" t="s">
        <v>82</v>
      </c>
      <c r="G489" s="146"/>
    </row>
    <row r="490" spans="1:7" x14ac:dyDescent="0.35">
      <c r="A490" s="241" t="s">
        <v>1783</v>
      </c>
      <c r="B490" s="167" t="s">
        <v>811</v>
      </c>
      <c r="C490" s="180" t="s">
        <v>82</v>
      </c>
      <c r="G490" s="146"/>
    </row>
    <row r="491" spans="1:7" x14ac:dyDescent="0.35">
      <c r="A491" s="241" t="s">
        <v>1784</v>
      </c>
      <c r="B491" s="167" t="s">
        <v>812</v>
      </c>
      <c r="C491" s="180" t="s">
        <v>82</v>
      </c>
      <c r="G491" s="146"/>
    </row>
    <row r="492" spans="1:7" x14ac:dyDescent="0.35">
      <c r="A492" s="241" t="s">
        <v>1785</v>
      </c>
      <c r="B492" s="167" t="s">
        <v>813</v>
      </c>
      <c r="C492" s="180" t="s">
        <v>82</v>
      </c>
      <c r="G492" s="146"/>
    </row>
    <row r="493" spans="1:7" s="236" customFormat="1" x14ac:dyDescent="0.35">
      <c r="A493" s="253" t="s">
        <v>1786</v>
      </c>
      <c r="B493" s="223" t="s">
        <v>1850</v>
      </c>
      <c r="C493" s="238" t="s">
        <v>82</v>
      </c>
      <c r="D493" s="237"/>
      <c r="E493" s="237"/>
      <c r="F493" s="237"/>
      <c r="G493" s="237"/>
    </row>
    <row r="494" spans="1:7" s="236" customFormat="1" x14ac:dyDescent="0.35">
      <c r="A494" s="253" t="s">
        <v>1787</v>
      </c>
      <c r="B494" s="223" t="s">
        <v>1851</v>
      </c>
      <c r="C494" s="238" t="s">
        <v>82</v>
      </c>
      <c r="D494" s="237"/>
      <c r="E494" s="237"/>
      <c r="F494" s="237"/>
      <c r="G494" s="237"/>
    </row>
    <row r="495" spans="1:7" s="236" customFormat="1" x14ac:dyDescent="0.35">
      <c r="A495" s="253" t="s">
        <v>1788</v>
      </c>
      <c r="B495" s="223" t="s">
        <v>1852</v>
      </c>
      <c r="C495" s="238" t="s">
        <v>82</v>
      </c>
      <c r="D495" s="237"/>
      <c r="E495" s="237"/>
      <c r="F495" s="237"/>
      <c r="G495" s="237"/>
    </row>
    <row r="496" spans="1:7" x14ac:dyDescent="0.35">
      <c r="A496" s="253" t="s">
        <v>1853</v>
      </c>
      <c r="B496" s="223" t="s">
        <v>814</v>
      </c>
      <c r="C496" s="180" t="s">
        <v>82</v>
      </c>
      <c r="G496" s="146"/>
    </row>
    <row r="497" spans="1:7" x14ac:dyDescent="0.35">
      <c r="A497" s="253" t="s">
        <v>1854</v>
      </c>
      <c r="B497" s="223" t="s">
        <v>815</v>
      </c>
      <c r="C497" s="180" t="s">
        <v>82</v>
      </c>
      <c r="G497" s="146"/>
    </row>
    <row r="498" spans="1:7" x14ac:dyDescent="0.35">
      <c r="A498" s="253" t="s">
        <v>1855</v>
      </c>
      <c r="B498" s="223" t="s">
        <v>146</v>
      </c>
      <c r="C498" s="180" t="s">
        <v>82</v>
      </c>
      <c r="G498" s="146"/>
    </row>
    <row r="499" spans="1:7" outlineLevel="1" x14ac:dyDescent="0.35">
      <c r="A499" s="253" t="s">
        <v>1789</v>
      </c>
      <c r="B499" s="222" t="s">
        <v>1856</v>
      </c>
      <c r="C499" s="180"/>
      <c r="G499" s="146"/>
    </row>
    <row r="500" spans="1:7" outlineLevel="1" x14ac:dyDescent="0.35">
      <c r="A500" s="253" t="s">
        <v>1790</v>
      </c>
      <c r="B500" s="222" t="s">
        <v>150</v>
      </c>
      <c r="C500" s="180"/>
      <c r="G500" s="146"/>
    </row>
    <row r="501" spans="1:7" outlineLevel="1" x14ac:dyDescent="0.35">
      <c r="A501" s="241" t="s">
        <v>1791</v>
      </c>
      <c r="B501" s="163" t="s">
        <v>150</v>
      </c>
      <c r="C501" s="180"/>
      <c r="G501" s="146"/>
    </row>
    <row r="502" spans="1:7" outlineLevel="1" x14ac:dyDescent="0.35">
      <c r="A502" s="241" t="s">
        <v>1792</v>
      </c>
      <c r="B502" s="163" t="s">
        <v>150</v>
      </c>
      <c r="C502" s="180"/>
      <c r="G502" s="146"/>
    </row>
    <row r="503" spans="1:7" outlineLevel="1" x14ac:dyDescent="0.35">
      <c r="A503" s="241" t="s">
        <v>1793</v>
      </c>
      <c r="B503" s="163" t="s">
        <v>150</v>
      </c>
      <c r="C503" s="180"/>
      <c r="G503" s="146"/>
    </row>
    <row r="504" spans="1:7" outlineLevel="1" x14ac:dyDescent="0.35">
      <c r="A504" s="241" t="s">
        <v>1794</v>
      </c>
      <c r="B504" s="163" t="s">
        <v>150</v>
      </c>
      <c r="C504" s="180"/>
      <c r="G504" s="146"/>
    </row>
    <row r="505" spans="1:7" outlineLevel="1" x14ac:dyDescent="0.35">
      <c r="A505" s="241" t="s">
        <v>1795</v>
      </c>
      <c r="B505" s="163" t="s">
        <v>150</v>
      </c>
      <c r="C505" s="180"/>
      <c r="G505" s="146"/>
    </row>
    <row r="506" spans="1:7" outlineLevel="1" x14ac:dyDescent="0.35">
      <c r="A506" s="241" t="s">
        <v>1796</v>
      </c>
      <c r="B506" s="163" t="s">
        <v>150</v>
      </c>
      <c r="C506" s="180"/>
      <c r="G506" s="146"/>
    </row>
    <row r="507" spans="1:7" outlineLevel="1" x14ac:dyDescent="0.35">
      <c r="A507" s="241" t="s">
        <v>1797</v>
      </c>
      <c r="B507" s="163" t="s">
        <v>150</v>
      </c>
      <c r="C507" s="180"/>
      <c r="G507" s="146"/>
    </row>
    <row r="508" spans="1:7" outlineLevel="1" x14ac:dyDescent="0.35">
      <c r="A508" s="241" t="s">
        <v>1798</v>
      </c>
      <c r="B508" s="163" t="s">
        <v>150</v>
      </c>
      <c r="C508" s="180"/>
      <c r="G508" s="146"/>
    </row>
    <row r="509" spans="1:7" outlineLevel="1" x14ac:dyDescent="0.35">
      <c r="A509" s="241" t="s">
        <v>1799</v>
      </c>
      <c r="B509" s="163" t="s">
        <v>150</v>
      </c>
      <c r="C509" s="180"/>
      <c r="G509" s="146"/>
    </row>
    <row r="510" spans="1:7" outlineLevel="1" x14ac:dyDescent="0.35">
      <c r="A510" s="241" t="s">
        <v>1800</v>
      </c>
      <c r="B510" s="163" t="s">
        <v>150</v>
      </c>
      <c r="C510" s="180"/>
    </row>
    <row r="511" spans="1:7" outlineLevel="1" x14ac:dyDescent="0.35">
      <c r="A511" s="241" t="s">
        <v>1801</v>
      </c>
      <c r="B511" s="163" t="s">
        <v>150</v>
      </c>
      <c r="C511" s="180"/>
    </row>
    <row r="512" spans="1:7" outlineLevel="1" x14ac:dyDescent="0.35">
      <c r="A512" s="241" t="s">
        <v>1802</v>
      </c>
      <c r="B512" s="163" t="s">
        <v>150</v>
      </c>
      <c r="C512" s="180"/>
    </row>
    <row r="513" spans="1:7" s="219" customFormat="1" x14ac:dyDescent="0.35">
      <c r="A513" s="195"/>
      <c r="B513" s="195" t="s">
        <v>1899</v>
      </c>
      <c r="C513" s="157" t="s">
        <v>113</v>
      </c>
      <c r="D513" s="157" t="s">
        <v>1566</v>
      </c>
      <c r="E513" s="157"/>
      <c r="F513" s="157" t="s">
        <v>516</v>
      </c>
      <c r="G513" s="157" t="s">
        <v>1568</v>
      </c>
    </row>
    <row r="514" spans="1:7" s="219" customFormat="1" x14ac:dyDescent="0.35">
      <c r="A514" s="253" t="s">
        <v>1664</v>
      </c>
      <c r="B514" s="229" t="s">
        <v>608</v>
      </c>
      <c r="C514" s="247" t="s">
        <v>82</v>
      </c>
      <c r="D514" s="248" t="s">
        <v>82</v>
      </c>
      <c r="E514" s="230"/>
      <c r="F514" s="232" t="str">
        <f>IF($C$532=0,"",IF(C514="[for completion]","",IF(C514="","",C514/$C$532)))</f>
        <v/>
      </c>
      <c r="G514" s="232" t="str">
        <f>IF($D$532=0,"",IF(D514="[for completion]","",IF(D514="","",D514/$D$532)))</f>
        <v/>
      </c>
    </row>
    <row r="515" spans="1:7" s="219" customFormat="1" x14ac:dyDescent="0.35">
      <c r="A515" s="253" t="s">
        <v>1665</v>
      </c>
      <c r="B515" s="229" t="s">
        <v>608</v>
      </c>
      <c r="C515" s="247" t="s">
        <v>82</v>
      </c>
      <c r="D515" s="248" t="s">
        <v>82</v>
      </c>
      <c r="E515" s="230"/>
      <c r="F515" s="232" t="str">
        <f t="shared" ref="F515:F531" si="25">IF($C$532=0,"",IF(C515="[for completion]","",IF(C515="","",C515/$C$532)))</f>
        <v/>
      </c>
      <c r="G515" s="232" t="str">
        <f t="shared" ref="G515:G531" si="26">IF($D$532=0,"",IF(D515="[for completion]","",IF(D515="","",D515/$D$532)))</f>
        <v/>
      </c>
    </row>
    <row r="516" spans="1:7" s="219" customFormat="1" x14ac:dyDescent="0.35">
      <c r="A516" s="253" t="s">
        <v>1666</v>
      </c>
      <c r="B516" s="229" t="s">
        <v>608</v>
      </c>
      <c r="C516" s="247" t="s">
        <v>82</v>
      </c>
      <c r="D516" s="248" t="s">
        <v>82</v>
      </c>
      <c r="E516" s="230"/>
      <c r="F516" s="232" t="str">
        <f t="shared" si="25"/>
        <v/>
      </c>
      <c r="G516" s="232" t="str">
        <f t="shared" si="26"/>
        <v/>
      </c>
    </row>
    <row r="517" spans="1:7" s="219" customFormat="1" x14ac:dyDescent="0.35">
      <c r="A517" s="253" t="s">
        <v>1667</v>
      </c>
      <c r="B517" s="229" t="s">
        <v>608</v>
      </c>
      <c r="C517" s="247" t="s">
        <v>82</v>
      </c>
      <c r="D517" s="248" t="s">
        <v>82</v>
      </c>
      <c r="E517" s="230"/>
      <c r="F517" s="232" t="str">
        <f t="shared" si="25"/>
        <v/>
      </c>
      <c r="G517" s="232" t="str">
        <f t="shared" si="26"/>
        <v/>
      </c>
    </row>
    <row r="518" spans="1:7" s="219" customFormat="1" x14ac:dyDescent="0.35">
      <c r="A518" s="253" t="s">
        <v>1668</v>
      </c>
      <c r="B518" s="229" t="s">
        <v>608</v>
      </c>
      <c r="C518" s="247" t="s">
        <v>82</v>
      </c>
      <c r="D518" s="248" t="s">
        <v>82</v>
      </c>
      <c r="E518" s="230"/>
      <c r="F518" s="232" t="str">
        <f t="shared" si="25"/>
        <v/>
      </c>
      <c r="G518" s="232" t="str">
        <f t="shared" si="26"/>
        <v/>
      </c>
    </row>
    <row r="519" spans="1:7" s="219" customFormat="1" x14ac:dyDescent="0.35">
      <c r="A519" s="253" t="s">
        <v>1669</v>
      </c>
      <c r="B519" s="229" t="s">
        <v>608</v>
      </c>
      <c r="C519" s="247" t="s">
        <v>82</v>
      </c>
      <c r="D519" s="248" t="s">
        <v>82</v>
      </c>
      <c r="E519" s="230"/>
      <c r="F519" s="232" t="str">
        <f t="shared" si="25"/>
        <v/>
      </c>
      <c r="G519" s="232" t="str">
        <f t="shared" si="26"/>
        <v/>
      </c>
    </row>
    <row r="520" spans="1:7" s="219" customFormat="1" x14ac:dyDescent="0.35">
      <c r="A520" s="253" t="s">
        <v>1670</v>
      </c>
      <c r="B520" s="229" t="s">
        <v>608</v>
      </c>
      <c r="C520" s="247" t="s">
        <v>82</v>
      </c>
      <c r="D520" s="248" t="s">
        <v>82</v>
      </c>
      <c r="E520" s="230"/>
      <c r="F520" s="232" t="str">
        <f t="shared" si="25"/>
        <v/>
      </c>
      <c r="G520" s="232" t="str">
        <f t="shared" si="26"/>
        <v/>
      </c>
    </row>
    <row r="521" spans="1:7" s="219" customFormat="1" x14ac:dyDescent="0.35">
      <c r="A521" s="253" t="s">
        <v>1671</v>
      </c>
      <c r="B521" s="229" t="s">
        <v>608</v>
      </c>
      <c r="C521" s="247" t="s">
        <v>82</v>
      </c>
      <c r="D521" s="248" t="s">
        <v>82</v>
      </c>
      <c r="E521" s="230"/>
      <c r="F521" s="232" t="str">
        <f t="shared" si="25"/>
        <v/>
      </c>
      <c r="G521" s="232" t="str">
        <f t="shared" si="26"/>
        <v/>
      </c>
    </row>
    <row r="522" spans="1:7" s="219" customFormat="1" x14ac:dyDescent="0.35">
      <c r="A522" s="253" t="s">
        <v>1672</v>
      </c>
      <c r="B522" s="229" t="s">
        <v>608</v>
      </c>
      <c r="C522" s="247" t="s">
        <v>82</v>
      </c>
      <c r="D522" s="248" t="s">
        <v>82</v>
      </c>
      <c r="E522" s="230"/>
      <c r="F522" s="232" t="str">
        <f t="shared" si="25"/>
        <v/>
      </c>
      <c r="G522" s="232" t="str">
        <f t="shared" si="26"/>
        <v/>
      </c>
    </row>
    <row r="523" spans="1:7" s="219" customFormat="1" x14ac:dyDescent="0.35">
      <c r="A523" s="253" t="s">
        <v>1673</v>
      </c>
      <c r="B523" s="243" t="s">
        <v>608</v>
      </c>
      <c r="C523" s="247" t="s">
        <v>82</v>
      </c>
      <c r="D523" s="248" t="s">
        <v>82</v>
      </c>
      <c r="E523" s="230"/>
      <c r="F523" s="232" t="str">
        <f t="shared" si="25"/>
        <v/>
      </c>
      <c r="G523" s="232" t="str">
        <f t="shared" si="26"/>
        <v/>
      </c>
    </row>
    <row r="524" spans="1:7" s="219" customFormat="1" x14ac:dyDescent="0.35">
      <c r="A524" s="253" t="s">
        <v>1681</v>
      </c>
      <c r="B524" s="229" t="s">
        <v>608</v>
      </c>
      <c r="C524" s="247" t="s">
        <v>82</v>
      </c>
      <c r="D524" s="248" t="s">
        <v>82</v>
      </c>
      <c r="E524" s="230"/>
      <c r="F524" s="232" t="str">
        <f t="shared" si="25"/>
        <v/>
      </c>
      <c r="G524" s="232" t="str">
        <f t="shared" si="26"/>
        <v/>
      </c>
    </row>
    <row r="525" spans="1:7" s="219" customFormat="1" x14ac:dyDescent="0.35">
      <c r="A525" s="253" t="s">
        <v>1803</v>
      </c>
      <c r="B525" s="229" t="s">
        <v>608</v>
      </c>
      <c r="C525" s="247" t="s">
        <v>82</v>
      </c>
      <c r="D525" s="248" t="s">
        <v>82</v>
      </c>
      <c r="E525" s="230"/>
      <c r="F525" s="232" t="str">
        <f t="shared" si="25"/>
        <v/>
      </c>
      <c r="G525" s="232" t="str">
        <f t="shared" si="26"/>
        <v/>
      </c>
    </row>
    <row r="526" spans="1:7" s="219" customFormat="1" x14ac:dyDescent="0.35">
      <c r="A526" s="253" t="s">
        <v>1804</v>
      </c>
      <c r="B526" s="229" t="s">
        <v>608</v>
      </c>
      <c r="C526" s="247" t="s">
        <v>82</v>
      </c>
      <c r="D526" s="248" t="s">
        <v>82</v>
      </c>
      <c r="E526" s="230"/>
      <c r="F526" s="232" t="str">
        <f t="shared" si="25"/>
        <v/>
      </c>
      <c r="G526" s="232" t="str">
        <f t="shared" si="26"/>
        <v/>
      </c>
    </row>
    <row r="527" spans="1:7" s="219" customFormat="1" x14ac:dyDescent="0.35">
      <c r="A527" s="253" t="s">
        <v>1805</v>
      </c>
      <c r="B527" s="229" t="s">
        <v>608</v>
      </c>
      <c r="C527" s="247" t="s">
        <v>82</v>
      </c>
      <c r="D527" s="248" t="s">
        <v>82</v>
      </c>
      <c r="E527" s="230"/>
      <c r="F527" s="232" t="str">
        <f t="shared" si="25"/>
        <v/>
      </c>
      <c r="G527" s="232" t="str">
        <f t="shared" si="26"/>
        <v/>
      </c>
    </row>
    <row r="528" spans="1:7" s="219" customFormat="1" x14ac:dyDescent="0.35">
      <c r="A528" s="253" t="s">
        <v>1806</v>
      </c>
      <c r="B528" s="229" t="s">
        <v>608</v>
      </c>
      <c r="C528" s="247" t="s">
        <v>82</v>
      </c>
      <c r="D528" s="248" t="s">
        <v>82</v>
      </c>
      <c r="E528" s="230"/>
      <c r="F528" s="232" t="str">
        <f t="shared" si="25"/>
        <v/>
      </c>
      <c r="G528" s="232" t="str">
        <f t="shared" si="26"/>
        <v/>
      </c>
    </row>
    <row r="529" spans="1:7" s="219" customFormat="1" x14ac:dyDescent="0.35">
      <c r="A529" s="253" t="s">
        <v>1807</v>
      </c>
      <c r="B529" s="229" t="s">
        <v>608</v>
      </c>
      <c r="C529" s="247" t="s">
        <v>82</v>
      </c>
      <c r="D529" s="248" t="s">
        <v>82</v>
      </c>
      <c r="E529" s="230"/>
      <c r="F529" s="232" t="str">
        <f t="shared" si="25"/>
        <v/>
      </c>
      <c r="G529" s="232" t="str">
        <f t="shared" si="26"/>
        <v/>
      </c>
    </row>
    <row r="530" spans="1:7" s="219" customFormat="1" x14ac:dyDescent="0.35">
      <c r="A530" s="253" t="s">
        <v>1808</v>
      </c>
      <c r="B530" s="229" t="s">
        <v>608</v>
      </c>
      <c r="C530" s="247" t="s">
        <v>82</v>
      </c>
      <c r="D530" s="248" t="s">
        <v>82</v>
      </c>
      <c r="E530" s="230"/>
      <c r="F530" s="232" t="str">
        <f t="shared" si="25"/>
        <v/>
      </c>
      <c r="G530" s="232" t="str">
        <f t="shared" si="26"/>
        <v/>
      </c>
    </row>
    <row r="531" spans="1:7" s="219" customFormat="1" x14ac:dyDescent="0.35">
      <c r="A531" s="253" t="s">
        <v>1809</v>
      </c>
      <c r="B531" s="229" t="s">
        <v>1610</v>
      </c>
      <c r="C531" s="247" t="s">
        <v>82</v>
      </c>
      <c r="D531" s="248" t="s">
        <v>82</v>
      </c>
      <c r="E531" s="230"/>
      <c r="F531" s="232" t="str">
        <f t="shared" si="25"/>
        <v/>
      </c>
      <c r="G531" s="232" t="str">
        <f t="shared" si="26"/>
        <v/>
      </c>
    </row>
    <row r="532" spans="1:7" s="219" customFormat="1" x14ac:dyDescent="0.35">
      <c r="A532" s="253" t="s">
        <v>1810</v>
      </c>
      <c r="B532" s="229" t="s">
        <v>148</v>
      </c>
      <c r="C532" s="247">
        <f>SUM(C514:C531)</f>
        <v>0</v>
      </c>
      <c r="D532" s="248">
        <f>SUM(D514:D531)</f>
        <v>0</v>
      </c>
      <c r="E532" s="230"/>
      <c r="F532" s="238">
        <f>SUM(F514:F531)</f>
        <v>0</v>
      </c>
      <c r="G532" s="238">
        <f>SUM(G514:G531)</f>
        <v>0</v>
      </c>
    </row>
    <row r="533" spans="1:7" s="219" customFormat="1" x14ac:dyDescent="0.35">
      <c r="A533" s="253" t="s">
        <v>1674</v>
      </c>
      <c r="B533" s="229"/>
      <c r="C533" s="228"/>
      <c r="D533" s="228"/>
      <c r="E533" s="230"/>
      <c r="F533" s="230"/>
      <c r="G533" s="230"/>
    </row>
    <row r="534" spans="1:7" s="219" customFormat="1" x14ac:dyDescent="0.35">
      <c r="A534" s="253" t="s">
        <v>1811</v>
      </c>
      <c r="B534" s="229"/>
      <c r="C534" s="228"/>
      <c r="D534" s="228"/>
      <c r="E534" s="230"/>
      <c r="F534" s="230"/>
      <c r="G534" s="230"/>
    </row>
    <row r="535" spans="1:7" s="219" customFormat="1" x14ac:dyDescent="0.35">
      <c r="A535" s="253" t="s">
        <v>1812</v>
      </c>
      <c r="B535" s="229"/>
      <c r="C535" s="228"/>
      <c r="D535" s="228"/>
      <c r="E535" s="230"/>
      <c r="F535" s="230"/>
      <c r="G535" s="230"/>
    </row>
    <row r="536" spans="1:7" s="233" customFormat="1" x14ac:dyDescent="0.35">
      <c r="A536" s="195"/>
      <c r="B536" s="158" t="s">
        <v>1900</v>
      </c>
      <c r="C536" s="157" t="s">
        <v>113</v>
      </c>
      <c r="D536" s="157" t="s">
        <v>1566</v>
      </c>
      <c r="E536" s="157"/>
      <c r="F536" s="157" t="s">
        <v>516</v>
      </c>
      <c r="G536" s="157" t="s">
        <v>1568</v>
      </c>
    </row>
    <row r="537" spans="1:7" s="233" customFormat="1" x14ac:dyDescent="0.35">
      <c r="A537" s="253" t="s">
        <v>1675</v>
      </c>
      <c r="B537" s="243" t="s">
        <v>608</v>
      </c>
      <c r="C537" s="247" t="s">
        <v>82</v>
      </c>
      <c r="D537" s="248" t="s">
        <v>82</v>
      </c>
      <c r="E537" s="244"/>
      <c r="F537" s="232" t="str">
        <f>IF($C$555=0,"",IF(C537="[for completion]","",IF(C537="","",C537/$C$555)))</f>
        <v/>
      </c>
      <c r="G537" s="232" t="str">
        <f>IF($D$555=0,"",IF(D537="[for completion]","",IF(D537="","",D537/$D$555)))</f>
        <v/>
      </c>
    </row>
    <row r="538" spans="1:7" s="233" customFormat="1" x14ac:dyDescent="0.35">
      <c r="A538" s="253" t="s">
        <v>1676</v>
      </c>
      <c r="B538" s="243" t="s">
        <v>608</v>
      </c>
      <c r="C538" s="247" t="s">
        <v>82</v>
      </c>
      <c r="D538" s="248" t="s">
        <v>82</v>
      </c>
      <c r="E538" s="244"/>
      <c r="F538" s="232" t="str">
        <f t="shared" ref="F538:F554" si="27">IF($C$555=0,"",IF(C538="[for completion]","",IF(C538="","",C538/$C$555)))</f>
        <v/>
      </c>
      <c r="G538" s="232" t="str">
        <f t="shared" ref="G538:G554" si="28">IF($D$555=0,"",IF(D538="[for completion]","",IF(D538="","",D538/$D$555)))</f>
        <v/>
      </c>
    </row>
    <row r="539" spans="1:7" s="233" customFormat="1" x14ac:dyDescent="0.35">
      <c r="A539" s="253" t="s">
        <v>1677</v>
      </c>
      <c r="B539" s="243" t="s">
        <v>608</v>
      </c>
      <c r="C539" s="247" t="s">
        <v>82</v>
      </c>
      <c r="D539" s="248" t="s">
        <v>82</v>
      </c>
      <c r="E539" s="244"/>
      <c r="F539" s="232" t="str">
        <f t="shared" si="27"/>
        <v/>
      </c>
      <c r="G539" s="232" t="str">
        <f t="shared" si="28"/>
        <v/>
      </c>
    </row>
    <row r="540" spans="1:7" s="233" customFormat="1" x14ac:dyDescent="0.35">
      <c r="A540" s="253" t="s">
        <v>1678</v>
      </c>
      <c r="B540" s="243" t="s">
        <v>608</v>
      </c>
      <c r="C540" s="247" t="s">
        <v>82</v>
      </c>
      <c r="D540" s="248" t="s">
        <v>82</v>
      </c>
      <c r="E540" s="244"/>
      <c r="F540" s="232" t="str">
        <f t="shared" si="27"/>
        <v/>
      </c>
      <c r="G540" s="232" t="str">
        <f t="shared" si="28"/>
        <v/>
      </c>
    </row>
    <row r="541" spans="1:7" s="233" customFormat="1" x14ac:dyDescent="0.35">
      <c r="A541" s="253" t="s">
        <v>1679</v>
      </c>
      <c r="B541" s="243" t="s">
        <v>608</v>
      </c>
      <c r="C541" s="247" t="s">
        <v>82</v>
      </c>
      <c r="D541" s="248" t="s">
        <v>82</v>
      </c>
      <c r="E541" s="244"/>
      <c r="F541" s="232" t="str">
        <f t="shared" si="27"/>
        <v/>
      </c>
      <c r="G541" s="232" t="str">
        <f t="shared" si="28"/>
        <v/>
      </c>
    </row>
    <row r="542" spans="1:7" s="233" customFormat="1" x14ac:dyDescent="0.35">
      <c r="A542" s="253" t="s">
        <v>1813</v>
      </c>
      <c r="B542" s="243" t="s">
        <v>608</v>
      </c>
      <c r="C542" s="247" t="s">
        <v>82</v>
      </c>
      <c r="D542" s="248" t="s">
        <v>82</v>
      </c>
      <c r="E542" s="244"/>
      <c r="F542" s="232" t="str">
        <f t="shared" si="27"/>
        <v/>
      </c>
      <c r="G542" s="232" t="str">
        <f t="shared" si="28"/>
        <v/>
      </c>
    </row>
    <row r="543" spans="1:7" s="233" customFormat="1" x14ac:dyDescent="0.35">
      <c r="A543" s="253" t="s">
        <v>1814</v>
      </c>
      <c r="B543" s="254" t="s">
        <v>608</v>
      </c>
      <c r="C543" s="247" t="s">
        <v>82</v>
      </c>
      <c r="D543" s="248" t="s">
        <v>82</v>
      </c>
      <c r="E543" s="244"/>
      <c r="F543" s="232" t="str">
        <f t="shared" si="27"/>
        <v/>
      </c>
      <c r="G543" s="232" t="str">
        <f t="shared" si="28"/>
        <v/>
      </c>
    </row>
    <row r="544" spans="1:7" s="233" customFormat="1" x14ac:dyDescent="0.35">
      <c r="A544" s="253" t="s">
        <v>1815</v>
      </c>
      <c r="B544" s="243" t="s">
        <v>608</v>
      </c>
      <c r="C544" s="247" t="s">
        <v>82</v>
      </c>
      <c r="D544" s="248" t="s">
        <v>82</v>
      </c>
      <c r="E544" s="244"/>
      <c r="F544" s="232" t="str">
        <f t="shared" si="27"/>
        <v/>
      </c>
      <c r="G544" s="232" t="str">
        <f t="shared" si="28"/>
        <v/>
      </c>
    </row>
    <row r="545" spans="1:7" s="233" customFormat="1" x14ac:dyDescent="0.35">
      <c r="A545" s="253" t="s">
        <v>1816</v>
      </c>
      <c r="B545" s="243" t="s">
        <v>608</v>
      </c>
      <c r="C545" s="247" t="s">
        <v>82</v>
      </c>
      <c r="D545" s="248" t="s">
        <v>82</v>
      </c>
      <c r="E545" s="244"/>
      <c r="F545" s="232" t="str">
        <f t="shared" si="27"/>
        <v/>
      </c>
      <c r="G545" s="232" t="str">
        <f t="shared" si="28"/>
        <v/>
      </c>
    </row>
    <row r="546" spans="1:7" s="233" customFormat="1" x14ac:dyDescent="0.35">
      <c r="A546" s="253" t="s">
        <v>1817</v>
      </c>
      <c r="B546" s="243" t="s">
        <v>608</v>
      </c>
      <c r="C546" s="247" t="s">
        <v>82</v>
      </c>
      <c r="D546" s="248" t="s">
        <v>82</v>
      </c>
      <c r="E546" s="244"/>
      <c r="F546" s="232" t="str">
        <f t="shared" si="27"/>
        <v/>
      </c>
      <c r="G546" s="232" t="str">
        <f t="shared" si="28"/>
        <v/>
      </c>
    </row>
    <row r="547" spans="1:7" s="233" customFormat="1" x14ac:dyDescent="0.35">
      <c r="A547" s="253" t="s">
        <v>1818</v>
      </c>
      <c r="B547" s="243" t="s">
        <v>608</v>
      </c>
      <c r="C547" s="247" t="s">
        <v>82</v>
      </c>
      <c r="D547" s="248" t="s">
        <v>82</v>
      </c>
      <c r="E547" s="244"/>
      <c r="F547" s="232" t="str">
        <f t="shared" si="27"/>
        <v/>
      </c>
      <c r="G547" s="232" t="str">
        <f t="shared" si="28"/>
        <v/>
      </c>
    </row>
    <row r="548" spans="1:7" s="233" customFormat="1" x14ac:dyDescent="0.35">
      <c r="A548" s="253" t="s">
        <v>1819</v>
      </c>
      <c r="B548" s="243" t="s">
        <v>608</v>
      </c>
      <c r="C548" s="247" t="s">
        <v>82</v>
      </c>
      <c r="D548" s="248" t="s">
        <v>82</v>
      </c>
      <c r="E548" s="244"/>
      <c r="F548" s="232" t="str">
        <f t="shared" si="27"/>
        <v/>
      </c>
      <c r="G548" s="232" t="str">
        <f t="shared" si="28"/>
        <v/>
      </c>
    </row>
    <row r="549" spans="1:7" s="233" customFormat="1" x14ac:dyDescent="0.35">
      <c r="A549" s="253" t="s">
        <v>1820</v>
      </c>
      <c r="B549" s="243" t="s">
        <v>608</v>
      </c>
      <c r="C549" s="247" t="s">
        <v>82</v>
      </c>
      <c r="D549" s="248" t="s">
        <v>82</v>
      </c>
      <c r="E549" s="244"/>
      <c r="F549" s="232" t="str">
        <f t="shared" si="27"/>
        <v/>
      </c>
      <c r="G549" s="232" t="str">
        <f t="shared" si="28"/>
        <v/>
      </c>
    </row>
    <row r="550" spans="1:7" s="233" customFormat="1" x14ac:dyDescent="0.35">
      <c r="A550" s="253" t="s">
        <v>1821</v>
      </c>
      <c r="B550" s="243" t="s">
        <v>608</v>
      </c>
      <c r="C550" s="247" t="s">
        <v>82</v>
      </c>
      <c r="D550" s="248" t="s">
        <v>82</v>
      </c>
      <c r="E550" s="244"/>
      <c r="F550" s="232" t="str">
        <f t="shared" si="27"/>
        <v/>
      </c>
      <c r="G550" s="232" t="str">
        <f t="shared" si="28"/>
        <v/>
      </c>
    </row>
    <row r="551" spans="1:7" s="233" customFormat="1" x14ac:dyDescent="0.35">
      <c r="A551" s="253" t="s">
        <v>1822</v>
      </c>
      <c r="B551" s="243" t="s">
        <v>608</v>
      </c>
      <c r="C551" s="247" t="s">
        <v>82</v>
      </c>
      <c r="D551" s="248" t="s">
        <v>82</v>
      </c>
      <c r="E551" s="244"/>
      <c r="F551" s="232" t="str">
        <f t="shared" si="27"/>
        <v/>
      </c>
      <c r="G551" s="232" t="str">
        <f t="shared" si="28"/>
        <v/>
      </c>
    </row>
    <row r="552" spans="1:7" s="233" customFormat="1" x14ac:dyDescent="0.35">
      <c r="A552" s="253" t="s">
        <v>1823</v>
      </c>
      <c r="B552" s="243" t="s">
        <v>608</v>
      </c>
      <c r="C552" s="247" t="s">
        <v>82</v>
      </c>
      <c r="D552" s="248" t="s">
        <v>82</v>
      </c>
      <c r="E552" s="244"/>
      <c r="F552" s="232" t="str">
        <f t="shared" si="27"/>
        <v/>
      </c>
      <c r="G552" s="232" t="str">
        <f t="shared" si="28"/>
        <v/>
      </c>
    </row>
    <row r="553" spans="1:7" s="233" customFormat="1" x14ac:dyDescent="0.35">
      <c r="A553" s="253" t="s">
        <v>1824</v>
      </c>
      <c r="B553" s="243" t="s">
        <v>608</v>
      </c>
      <c r="C553" s="247" t="s">
        <v>82</v>
      </c>
      <c r="D553" s="248" t="s">
        <v>82</v>
      </c>
      <c r="E553" s="244"/>
      <c r="F553" s="232" t="str">
        <f t="shared" si="27"/>
        <v/>
      </c>
      <c r="G553" s="232" t="str">
        <f t="shared" si="28"/>
        <v/>
      </c>
    </row>
    <row r="554" spans="1:7" s="233" customFormat="1" x14ac:dyDescent="0.35">
      <c r="A554" s="253" t="s">
        <v>1825</v>
      </c>
      <c r="B554" s="243" t="s">
        <v>1610</v>
      </c>
      <c r="C554" s="247" t="s">
        <v>82</v>
      </c>
      <c r="D554" s="248" t="s">
        <v>82</v>
      </c>
      <c r="E554" s="244"/>
      <c r="F554" s="232" t="str">
        <f t="shared" si="27"/>
        <v/>
      </c>
      <c r="G554" s="232" t="str">
        <f t="shared" si="28"/>
        <v/>
      </c>
    </row>
    <row r="555" spans="1:7" s="233" customFormat="1" x14ac:dyDescent="0.35">
      <c r="A555" s="253" t="s">
        <v>1826</v>
      </c>
      <c r="B555" s="243" t="s">
        <v>148</v>
      </c>
      <c r="C555" s="247">
        <f>SUM(C537:C554)</f>
        <v>0</v>
      </c>
      <c r="D555" s="248">
        <f>SUM(D537:D554)</f>
        <v>0</v>
      </c>
      <c r="E555" s="244"/>
      <c r="F555" s="238">
        <f>SUM(F537:F554)</f>
        <v>0</v>
      </c>
      <c r="G555" s="238">
        <f>SUM(G537:G554)</f>
        <v>0</v>
      </c>
    </row>
    <row r="556" spans="1:7" s="233" customFormat="1" x14ac:dyDescent="0.35">
      <c r="A556" s="253" t="s">
        <v>1827</v>
      </c>
      <c r="B556" s="243"/>
      <c r="C556" s="241"/>
      <c r="D556" s="241"/>
      <c r="E556" s="244"/>
      <c r="F556" s="244"/>
      <c r="G556" s="244"/>
    </row>
    <row r="557" spans="1:7" s="233" customFormat="1" x14ac:dyDescent="0.35">
      <c r="A557" s="253" t="s">
        <v>1828</v>
      </c>
      <c r="B557" s="243"/>
      <c r="C557" s="241"/>
      <c r="D557" s="241"/>
      <c r="E557" s="244"/>
      <c r="F557" s="244"/>
      <c r="G557" s="244"/>
    </row>
    <row r="558" spans="1:7" s="233" customFormat="1" x14ac:dyDescent="0.35">
      <c r="A558" s="253" t="s">
        <v>1829</v>
      </c>
      <c r="B558" s="243"/>
      <c r="C558" s="241"/>
      <c r="D558" s="241"/>
      <c r="E558" s="244"/>
      <c r="F558" s="244"/>
      <c r="G558" s="244"/>
    </row>
    <row r="559" spans="1:7" s="219" customFormat="1" x14ac:dyDescent="0.35">
      <c r="A559" s="195"/>
      <c r="B559" s="195" t="s">
        <v>1901</v>
      </c>
      <c r="C559" s="157" t="s">
        <v>113</v>
      </c>
      <c r="D559" s="157" t="s">
        <v>1566</v>
      </c>
      <c r="E559" s="157"/>
      <c r="F559" s="157" t="s">
        <v>516</v>
      </c>
      <c r="G559" s="157" t="s">
        <v>1568</v>
      </c>
    </row>
    <row r="560" spans="1:7" s="219" customFormat="1" x14ac:dyDescent="0.35">
      <c r="A560" s="253" t="s">
        <v>1830</v>
      </c>
      <c r="B560" s="229" t="s">
        <v>1555</v>
      </c>
      <c r="C560" s="247" t="s">
        <v>82</v>
      </c>
      <c r="D560" s="248" t="s">
        <v>82</v>
      </c>
      <c r="E560" s="230"/>
      <c r="F560" s="232" t="str">
        <f>IF($C$570=0,"",IF(C560="[for completion]","",IF(C560="","",C560/$C$570)))</f>
        <v/>
      </c>
      <c r="G560" s="232" t="str">
        <f>IF($D$570=0,"",IF(D560="[for completion]","",IF(D560="","",D560/$D$570)))</f>
        <v/>
      </c>
    </row>
    <row r="561" spans="1:7" s="219" customFormat="1" x14ac:dyDescent="0.35">
      <c r="A561" s="253" t="s">
        <v>1831</v>
      </c>
      <c r="B561" s="229" t="s">
        <v>1556</v>
      </c>
      <c r="C561" s="247" t="s">
        <v>82</v>
      </c>
      <c r="D561" s="248" t="s">
        <v>82</v>
      </c>
      <c r="E561" s="230"/>
      <c r="F561" s="232" t="str">
        <f t="shared" ref="F561:F569" si="29">IF($C$570=0,"",IF(C561="[for completion]","",IF(C561="","",C561/$C$570)))</f>
        <v/>
      </c>
      <c r="G561" s="232" t="str">
        <f t="shared" ref="G561:G569" si="30">IF($D$570=0,"",IF(D561="[for completion]","",IF(D561="","",D561/$D$570)))</f>
        <v/>
      </c>
    </row>
    <row r="562" spans="1:7" s="219" customFormat="1" x14ac:dyDescent="0.35">
      <c r="A562" s="253" t="s">
        <v>1832</v>
      </c>
      <c r="B562" s="229" t="s">
        <v>1557</v>
      </c>
      <c r="C562" s="247" t="s">
        <v>82</v>
      </c>
      <c r="D562" s="248" t="s">
        <v>82</v>
      </c>
      <c r="E562" s="230"/>
      <c r="F562" s="232" t="str">
        <f t="shared" si="29"/>
        <v/>
      </c>
      <c r="G562" s="232" t="str">
        <f t="shared" si="30"/>
        <v/>
      </c>
    </row>
    <row r="563" spans="1:7" s="219" customFormat="1" x14ac:dyDescent="0.35">
      <c r="A563" s="253" t="s">
        <v>1833</v>
      </c>
      <c r="B563" s="229" t="s">
        <v>1558</v>
      </c>
      <c r="C563" s="247" t="s">
        <v>82</v>
      </c>
      <c r="D563" s="248" t="s">
        <v>82</v>
      </c>
      <c r="E563" s="230"/>
      <c r="F563" s="232" t="str">
        <f t="shared" si="29"/>
        <v/>
      </c>
      <c r="G563" s="232" t="str">
        <f t="shared" si="30"/>
        <v/>
      </c>
    </row>
    <row r="564" spans="1:7" s="219" customFormat="1" x14ac:dyDescent="0.35">
      <c r="A564" s="253" t="s">
        <v>1834</v>
      </c>
      <c r="B564" s="229" t="s">
        <v>1559</v>
      </c>
      <c r="C564" s="247" t="s">
        <v>82</v>
      </c>
      <c r="D564" s="248" t="s">
        <v>82</v>
      </c>
      <c r="E564" s="230"/>
      <c r="F564" s="232" t="str">
        <f t="shared" si="29"/>
        <v/>
      </c>
      <c r="G564" s="232" t="str">
        <f t="shared" si="30"/>
        <v/>
      </c>
    </row>
    <row r="565" spans="1:7" s="219" customFormat="1" x14ac:dyDescent="0.35">
      <c r="A565" s="253" t="s">
        <v>1835</v>
      </c>
      <c r="B565" s="229" t="s">
        <v>1560</v>
      </c>
      <c r="C565" s="247" t="s">
        <v>82</v>
      </c>
      <c r="D565" s="248" t="s">
        <v>82</v>
      </c>
      <c r="E565" s="230"/>
      <c r="F565" s="232" t="str">
        <f t="shared" si="29"/>
        <v/>
      </c>
      <c r="G565" s="232" t="str">
        <f t="shared" si="30"/>
        <v/>
      </c>
    </row>
    <row r="566" spans="1:7" s="219" customFormat="1" x14ac:dyDescent="0.35">
      <c r="A566" s="253" t="s">
        <v>1836</v>
      </c>
      <c r="B566" s="229" t="s">
        <v>1561</v>
      </c>
      <c r="C566" s="247" t="s">
        <v>82</v>
      </c>
      <c r="D566" s="248" t="s">
        <v>82</v>
      </c>
      <c r="E566" s="230"/>
      <c r="F566" s="232" t="str">
        <f t="shared" si="29"/>
        <v/>
      </c>
      <c r="G566" s="232" t="str">
        <f t="shared" si="30"/>
        <v/>
      </c>
    </row>
    <row r="567" spans="1:7" s="219" customFormat="1" x14ac:dyDescent="0.35">
      <c r="A567" s="253" t="s">
        <v>1837</v>
      </c>
      <c r="B567" s="229" t="s">
        <v>1562</v>
      </c>
      <c r="C567" s="247" t="s">
        <v>82</v>
      </c>
      <c r="D567" s="248" t="s">
        <v>82</v>
      </c>
      <c r="E567" s="230"/>
      <c r="F567" s="232" t="str">
        <f t="shared" si="29"/>
        <v/>
      </c>
      <c r="G567" s="232" t="str">
        <f t="shared" si="30"/>
        <v/>
      </c>
    </row>
    <row r="568" spans="1:7" s="219" customFormat="1" x14ac:dyDescent="0.35">
      <c r="A568" s="253" t="s">
        <v>1838</v>
      </c>
      <c r="B568" s="229" t="s">
        <v>1563</v>
      </c>
      <c r="C568" s="247" t="s">
        <v>82</v>
      </c>
      <c r="D568" s="248" t="s">
        <v>82</v>
      </c>
      <c r="E568" s="230"/>
      <c r="F568" s="232" t="str">
        <f t="shared" si="29"/>
        <v/>
      </c>
      <c r="G568" s="232" t="str">
        <f t="shared" si="30"/>
        <v/>
      </c>
    </row>
    <row r="569" spans="1:7" s="219" customFormat="1" x14ac:dyDescent="0.35">
      <c r="A569" s="253" t="s">
        <v>1839</v>
      </c>
      <c r="B569" s="241" t="s">
        <v>1610</v>
      </c>
      <c r="C569" s="247" t="s">
        <v>82</v>
      </c>
      <c r="D569" s="248" t="s">
        <v>82</v>
      </c>
      <c r="E569" s="230"/>
      <c r="F569" s="232" t="str">
        <f t="shared" si="29"/>
        <v/>
      </c>
      <c r="G569" s="232" t="str">
        <f t="shared" si="30"/>
        <v/>
      </c>
    </row>
    <row r="570" spans="1:7" s="233" customFormat="1" x14ac:dyDescent="0.35">
      <c r="A570" s="253" t="s">
        <v>1840</v>
      </c>
      <c r="B570" s="229" t="s">
        <v>148</v>
      </c>
      <c r="C570" s="247">
        <f>SUM(C560:C568)</f>
        <v>0</v>
      </c>
      <c r="D570" s="248">
        <f>SUM(D560:D568)</f>
        <v>0</v>
      </c>
      <c r="E570" s="244"/>
      <c r="F570" s="238">
        <f>SUM(F560:F569)</f>
        <v>0</v>
      </c>
      <c r="G570" s="238">
        <f>SUM(G560:G569)</f>
        <v>0</v>
      </c>
    </row>
    <row r="571" spans="1:7" x14ac:dyDescent="0.35">
      <c r="A571" s="253" t="s">
        <v>1841</v>
      </c>
    </row>
    <row r="572" spans="1:7" x14ac:dyDescent="0.35">
      <c r="A572" s="195"/>
      <c r="B572" s="195" t="s">
        <v>1902</v>
      </c>
      <c r="C572" s="157" t="s">
        <v>113</v>
      </c>
      <c r="D572" s="157" t="s">
        <v>1564</v>
      </c>
      <c r="E572" s="157"/>
      <c r="F572" s="157" t="s">
        <v>515</v>
      </c>
      <c r="G572" s="157" t="s">
        <v>1568</v>
      </c>
    </row>
    <row r="573" spans="1:7" x14ac:dyDescent="0.35">
      <c r="A573" s="253" t="s">
        <v>1842</v>
      </c>
      <c r="B573" s="243" t="s">
        <v>1858</v>
      </c>
      <c r="C573" s="247" t="s">
        <v>82</v>
      </c>
      <c r="D573" s="248" t="s">
        <v>82</v>
      </c>
      <c r="E573" s="244"/>
      <c r="F573" s="232" t="str">
        <f>IF($C$577=0,"",IF(C573="[for completion]","",IF(C573="","",C573/$C$577)))</f>
        <v/>
      </c>
      <c r="G573" s="232" t="str">
        <f>IF($D$577=0,"",IF(D573="[for completion]","",IF(D573="","",D573/$D$577)))</f>
        <v/>
      </c>
    </row>
    <row r="574" spans="1:7" x14ac:dyDescent="0.35">
      <c r="A574" s="253" t="s">
        <v>1843</v>
      </c>
      <c r="B574" s="239" t="s">
        <v>1859</v>
      </c>
      <c r="C574" s="247" t="s">
        <v>82</v>
      </c>
      <c r="D574" s="248" t="s">
        <v>82</v>
      </c>
      <c r="E574" s="244"/>
      <c r="F574" s="232" t="str">
        <f t="shared" ref="F574:F576" si="31">IF($C$577=0,"",IF(C574="[for completion]","",IF(C574="","",C574/$C$577)))</f>
        <v/>
      </c>
      <c r="G574" s="232" t="str">
        <f t="shared" ref="G574:G576" si="32">IF($D$577=0,"",IF(D574="[for completion]","",IF(D574="","",D574/$D$577)))</f>
        <v/>
      </c>
    </row>
    <row r="575" spans="1:7" x14ac:dyDescent="0.35">
      <c r="A575" s="253" t="s">
        <v>1844</v>
      </c>
      <c r="B575" s="243" t="s">
        <v>1565</v>
      </c>
      <c r="C575" s="247" t="s">
        <v>82</v>
      </c>
      <c r="D575" s="248" t="s">
        <v>82</v>
      </c>
      <c r="E575" s="244"/>
      <c r="F575" s="232" t="str">
        <f t="shared" si="31"/>
        <v/>
      </c>
      <c r="G575" s="232" t="str">
        <f t="shared" si="32"/>
        <v/>
      </c>
    </row>
    <row r="576" spans="1:7" x14ac:dyDescent="0.35">
      <c r="A576" s="253" t="s">
        <v>1845</v>
      </c>
      <c r="B576" s="241" t="s">
        <v>1610</v>
      </c>
      <c r="C576" s="247" t="s">
        <v>82</v>
      </c>
      <c r="D576" s="248" t="s">
        <v>82</v>
      </c>
      <c r="E576" s="244"/>
      <c r="F576" s="232" t="str">
        <f t="shared" si="31"/>
        <v/>
      </c>
      <c r="G576" s="232" t="str">
        <f t="shared" si="32"/>
        <v/>
      </c>
    </row>
    <row r="577" spans="1:7" x14ac:dyDescent="0.35">
      <c r="A577" s="253" t="s">
        <v>1846</v>
      </c>
      <c r="B577" s="243" t="s">
        <v>148</v>
      </c>
      <c r="C577" s="247">
        <f>SUM(C573:C576)</f>
        <v>0</v>
      </c>
      <c r="D577" s="248">
        <f>SUM(D573:D576)</f>
        <v>0</v>
      </c>
      <c r="E577" s="244"/>
      <c r="F577" s="238">
        <f>SUM(F573:F576)</f>
        <v>0</v>
      </c>
      <c r="G577" s="238">
        <f>SUM(G573:G576)</f>
        <v>0</v>
      </c>
    </row>
    <row r="578" spans="1:7" x14ac:dyDescent="0.35">
      <c r="A578" s="241"/>
      <c r="B578" s="241"/>
      <c r="C578" s="241"/>
      <c r="D578" s="241"/>
      <c r="E578" s="241"/>
      <c r="F578" s="241"/>
      <c r="G578" s="24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5" fitToHeight="0" orientation="portrait" r:id="rId1"/>
  <headerFooter>
    <oddHeader>&amp;R&amp;G</oddHeader>
  </headerFooter>
  <rowBreaks count="4" manualBreakCount="4">
    <brk id="97" max="6" man="1"/>
    <brk id="214" max="6" man="1"/>
    <brk id="331" max="6" man="1"/>
    <brk id="462" max="6"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view="pageBreakPreview" topLeftCell="A151" zoomScale="96" zoomScaleNormal="80" zoomScaleSheetLayoutView="96" workbookViewId="0">
      <selection activeCell="C173" sqref="C173"/>
    </sheetView>
  </sheetViews>
  <sheetFormatPr baseColWidth="10" defaultColWidth="8.90625" defaultRowHeight="14.5" outlineLevelRow="1" x14ac:dyDescent="0.35"/>
  <cols>
    <col min="1" max="1" width="12.089843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90625"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4" ht="31.5" x14ac:dyDescent="0.25">
      <c r="A1" s="185" t="s">
        <v>816</v>
      </c>
      <c r="B1" s="185"/>
      <c r="C1" s="64"/>
      <c r="D1" s="64"/>
      <c r="E1" s="64"/>
      <c r="F1" s="193" t="s">
        <v>1602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213</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80</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ht="14.4" x14ac:dyDescent="0.3">
      <c r="A10" s="66" t="s">
        <v>820</v>
      </c>
      <c r="B10" s="66" t="s">
        <v>821</v>
      </c>
      <c r="C10" s="226">
        <f>'[2]Investor report'!$C$12</f>
        <v>586</v>
      </c>
      <c r="E10" s="83"/>
      <c r="F10" s="83"/>
      <c r="H10"/>
      <c r="I10" s="83"/>
      <c r="L10" s="83"/>
      <c r="M10" s="83"/>
    </row>
    <row r="11" spans="1:14" ht="15" outlineLevel="1" x14ac:dyDescent="0.25">
      <c r="A11" s="66" t="s">
        <v>822</v>
      </c>
      <c r="B11" s="95" t="s">
        <v>509</v>
      </c>
      <c r="C11" s="189"/>
      <c r="E11" s="83"/>
      <c r="F11" s="83"/>
      <c r="H11"/>
      <c r="I11" s="83"/>
      <c r="L11" s="83"/>
      <c r="M11" s="83"/>
    </row>
    <row r="12" spans="1:14" ht="15" outlineLevel="1" x14ac:dyDescent="0.25">
      <c r="A12" s="66" t="s">
        <v>823</v>
      </c>
      <c r="B12" s="95" t="s">
        <v>511</v>
      </c>
      <c r="C12" s="189"/>
      <c r="E12" s="83"/>
      <c r="F12" s="83"/>
      <c r="H12"/>
      <c r="I12" s="83"/>
      <c r="L12" s="83"/>
      <c r="M12" s="83"/>
    </row>
    <row r="13" spans="1:14" ht="15" outlineLevel="1" x14ac:dyDescent="0.25">
      <c r="A13" s="66" t="s">
        <v>824</v>
      </c>
      <c r="E13" s="83"/>
      <c r="F13" s="83"/>
      <c r="H13"/>
      <c r="I13" s="83"/>
      <c r="L13" s="83"/>
      <c r="M13" s="83"/>
    </row>
    <row r="14" spans="1:14" ht="15" outlineLevel="1" x14ac:dyDescent="0.25">
      <c r="A14" s="66" t="s">
        <v>825</v>
      </c>
      <c r="E14" s="83"/>
      <c r="F14" s="83"/>
      <c r="H14"/>
      <c r="I14" s="83"/>
      <c r="L14" s="83"/>
      <c r="M14" s="83"/>
    </row>
    <row r="15" spans="1:14" ht="15" outlineLevel="1" x14ac:dyDescent="0.25">
      <c r="A15" s="66" t="s">
        <v>826</v>
      </c>
      <c r="E15" s="83"/>
      <c r="F15" s="83"/>
      <c r="H15"/>
      <c r="I15" s="83"/>
      <c r="L15" s="83"/>
      <c r="M15" s="83"/>
    </row>
    <row r="16" spans="1:14" ht="15" outlineLevel="1" x14ac:dyDescent="0.25">
      <c r="A16" s="66" t="s">
        <v>827</v>
      </c>
      <c r="E16" s="83"/>
      <c r="F16" s="83"/>
      <c r="H16"/>
      <c r="I16" s="83"/>
      <c r="L16" s="83"/>
      <c r="M16" s="83"/>
    </row>
    <row r="17" spans="1:14" ht="15" outlineLevel="1" x14ac:dyDescent="0.25">
      <c r="A17" s="66" t="s">
        <v>828</v>
      </c>
      <c r="E17" s="83"/>
      <c r="F17" s="83"/>
      <c r="H17"/>
      <c r="I17" s="83"/>
      <c r="L17" s="83"/>
      <c r="M17" s="83"/>
    </row>
    <row r="18" spans="1:14" ht="15" x14ac:dyDescent="0.25">
      <c r="A18" s="85"/>
      <c r="B18" s="85" t="s">
        <v>829</v>
      </c>
      <c r="C18" s="85" t="s">
        <v>686</v>
      </c>
      <c r="D18" s="85" t="s">
        <v>830</v>
      </c>
      <c r="E18" s="85"/>
      <c r="F18" s="85" t="s">
        <v>831</v>
      </c>
      <c r="G18" s="85" t="s">
        <v>832</v>
      </c>
      <c r="H18"/>
      <c r="I18" s="116"/>
      <c r="J18" s="80"/>
      <c r="K18" s="80"/>
      <c r="L18" s="72"/>
      <c r="M18" s="80"/>
      <c r="N18" s="80"/>
    </row>
    <row r="19" spans="1:14" ht="14.4" x14ac:dyDescent="0.3">
      <c r="A19" s="66" t="s">
        <v>833</v>
      </c>
      <c r="B19" s="66" t="s">
        <v>834</v>
      </c>
      <c r="C19" s="225">
        <f>C37*1000/D37</f>
        <v>1417.6085657506362</v>
      </c>
      <c r="D19" s="80"/>
      <c r="E19" s="80"/>
      <c r="F19" s="99"/>
      <c r="G19" s="99"/>
      <c r="H19"/>
      <c r="I19" s="83"/>
      <c r="L19" s="80"/>
      <c r="M19" s="99"/>
      <c r="N19" s="99"/>
    </row>
    <row r="20" spans="1:14" ht="15" x14ac:dyDescent="0.25">
      <c r="A20" s="80"/>
      <c r="B20" s="116"/>
      <c r="C20" s="80"/>
      <c r="D20" s="80"/>
      <c r="E20" s="80"/>
      <c r="F20" s="99"/>
      <c r="G20" s="99"/>
      <c r="H20"/>
      <c r="I20" s="116"/>
      <c r="J20" s="80"/>
      <c r="K20" s="80"/>
      <c r="L20" s="80"/>
      <c r="M20" s="99"/>
      <c r="N20" s="99"/>
    </row>
    <row r="21" spans="1:14" ht="15" x14ac:dyDescent="0.25">
      <c r="B21" s="66" t="s">
        <v>691</v>
      </c>
      <c r="C21" s="80"/>
      <c r="D21" s="80"/>
      <c r="E21" s="80"/>
      <c r="F21" s="99"/>
      <c r="G21" s="99"/>
      <c r="H21"/>
      <c r="I21" s="83"/>
      <c r="J21" s="80"/>
      <c r="K21" s="80"/>
      <c r="L21" s="80"/>
      <c r="M21" s="99"/>
      <c r="N21" s="99"/>
    </row>
    <row r="22" spans="1:14" ht="14.4" x14ac:dyDescent="0.3">
      <c r="A22" s="66" t="s">
        <v>835</v>
      </c>
      <c r="B22" s="223" t="s">
        <v>1916</v>
      </c>
      <c r="C22" s="225">
        <f>VLOOKUP(B22,'[5]1121_ECBC_SCF'!$A$3:$C$7,3,FALSE)/1000000</f>
        <v>118.23354035000003</v>
      </c>
      <c r="D22" s="226">
        <f>VLOOKUP(B22,'[5]1121_ECBC_SCF'!$A$3:$C$7,2,FALSE)</f>
        <v>703</v>
      </c>
      <c r="E22" s="83"/>
      <c r="F22" s="202">
        <f>IF($C$37=0,"",IF(C22="[for completion]","",C22/$C$37))</f>
        <v>7.074089666431993E-2</v>
      </c>
      <c r="G22" s="202">
        <f>IF($D$37=0,"",IF(D22="[for completion]","",D22/$D$37))</f>
        <v>0.59626802374893983</v>
      </c>
      <c r="H22"/>
      <c r="I22" s="83"/>
      <c r="L22" s="83"/>
      <c r="M22" s="92"/>
      <c r="N22" s="92"/>
    </row>
    <row r="23" spans="1:14" ht="14.4" x14ac:dyDescent="0.3">
      <c r="A23" s="66" t="s">
        <v>836</v>
      </c>
      <c r="B23" s="223" t="s">
        <v>1917</v>
      </c>
      <c r="C23" s="225">
        <f>VLOOKUP(B23,'[5]1121_ECBC_SCF'!$A$3:$C$7,3,FALSE)/1000000</f>
        <v>104.30321510999997</v>
      </c>
      <c r="D23" s="226">
        <f>VLOOKUP(B23,'[5]1121_ECBC_SCF'!$A$3:$C$7,2,FALSE)</f>
        <v>150</v>
      </c>
      <c r="E23" s="83"/>
      <c r="F23" s="202">
        <f t="shared" ref="F23:F36" si="0">IF($C$37=0,"",IF(C23="[for completion]","",C23/$C$37))</f>
        <v>6.2406174593188014E-2</v>
      </c>
      <c r="G23" s="202">
        <f t="shared" ref="G23:G36" si="1">IF($D$37=0,"",IF(D23="[for completion]","",D23/$D$37))</f>
        <v>0.1272264631043257</v>
      </c>
      <c r="H23"/>
      <c r="I23" s="83"/>
      <c r="L23" s="83"/>
      <c r="M23" s="92"/>
      <c r="N23" s="92"/>
    </row>
    <row r="24" spans="1:14" ht="14.4" x14ac:dyDescent="0.3">
      <c r="A24" s="66" t="s">
        <v>837</v>
      </c>
      <c r="B24" s="223" t="s">
        <v>1918</v>
      </c>
      <c r="C24" s="225">
        <f>VLOOKUP(B24,'[5]1121_ECBC_SCF'!$A$3:$C$7,3,FALSE)/1000000</f>
        <v>514.29237756000009</v>
      </c>
      <c r="D24" s="226">
        <f>VLOOKUP(B24,'[5]1121_ECBC_SCF'!$A$3:$C$7,2,FALSE)</f>
        <v>222</v>
      </c>
      <c r="F24" s="202">
        <f t="shared" si="0"/>
        <v>0.30770882634928531</v>
      </c>
      <c r="G24" s="202">
        <f t="shared" si="1"/>
        <v>0.18829516539440203</v>
      </c>
      <c r="H24"/>
      <c r="I24" s="83"/>
      <c r="M24" s="92"/>
      <c r="N24" s="92"/>
    </row>
    <row r="25" spans="1:14" ht="14.4" x14ac:dyDescent="0.3">
      <c r="A25" s="66" t="s">
        <v>838</v>
      </c>
      <c r="B25" s="223" t="s">
        <v>1919</v>
      </c>
      <c r="C25" s="225">
        <f>VLOOKUP(B25,'[5]1121_ECBC_SCF'!$A$3:$C$7,3,FALSE)/1000000</f>
        <v>531.72289862999992</v>
      </c>
      <c r="D25" s="226">
        <f>VLOOKUP(B25,'[5]1121_ECBC_SCF'!$A$3:$C$7,2,FALSE)</f>
        <v>75</v>
      </c>
      <c r="E25" s="103"/>
      <c r="F25" s="202">
        <f t="shared" si="0"/>
        <v>0.31813776796913346</v>
      </c>
      <c r="G25" s="202">
        <f t="shared" si="1"/>
        <v>6.3613231552162849E-2</v>
      </c>
      <c r="H25"/>
      <c r="I25" s="83"/>
      <c r="L25" s="103"/>
      <c r="M25" s="92"/>
      <c r="N25" s="92"/>
    </row>
    <row r="26" spans="1:14" ht="14.4" x14ac:dyDescent="0.3">
      <c r="A26" s="66" t="s">
        <v>839</v>
      </c>
      <c r="B26" s="223" t="s">
        <v>1920</v>
      </c>
      <c r="C26" s="225">
        <f>VLOOKUP(B26,'[5]1121_ECBC_SCF'!$A$3:$C$7,3,FALSE)/1000000</f>
        <v>402.80846736999996</v>
      </c>
      <c r="D26" s="226">
        <f>VLOOKUP(B26,'[5]1121_ECBC_SCF'!$A$3:$C$7,2,FALSE)</f>
        <v>29</v>
      </c>
      <c r="E26" s="103"/>
      <c r="F26" s="202">
        <f t="shared" si="0"/>
        <v>0.24100633442407315</v>
      </c>
      <c r="G26" s="202">
        <f t="shared" si="1"/>
        <v>2.4597116200169637E-2</v>
      </c>
      <c r="H26"/>
      <c r="I26" s="83"/>
      <c r="L26" s="103"/>
      <c r="M26" s="92"/>
      <c r="N26" s="92"/>
    </row>
    <row r="27" spans="1:14" ht="15" x14ac:dyDescent="0.25">
      <c r="A27" s="66" t="s">
        <v>840</v>
      </c>
      <c r="B27" s="223" t="s">
        <v>1921</v>
      </c>
      <c r="C27" s="188"/>
      <c r="D27" s="226"/>
      <c r="E27" s="103"/>
      <c r="F27" s="202">
        <f t="shared" si="0"/>
        <v>0</v>
      </c>
      <c r="G27" s="202">
        <f t="shared" si="1"/>
        <v>0</v>
      </c>
      <c r="H27"/>
      <c r="I27" s="83"/>
      <c r="L27" s="103"/>
      <c r="M27" s="92"/>
      <c r="N27" s="92"/>
    </row>
    <row r="28" spans="1:14" ht="15" x14ac:dyDescent="0.25">
      <c r="A28" s="66" t="s">
        <v>841</v>
      </c>
      <c r="B28" s="223" t="s">
        <v>1922</v>
      </c>
      <c r="C28" s="188"/>
      <c r="D28" s="189"/>
      <c r="E28" s="103"/>
      <c r="F28" s="202">
        <f t="shared" si="0"/>
        <v>0</v>
      </c>
      <c r="G28" s="202">
        <f t="shared" si="1"/>
        <v>0</v>
      </c>
      <c r="H28"/>
      <c r="I28" s="83"/>
      <c r="L28" s="103"/>
      <c r="M28" s="92"/>
      <c r="N28" s="92"/>
    </row>
    <row r="29" spans="1:14" ht="15" x14ac:dyDescent="0.25">
      <c r="A29" s="66" t="s">
        <v>842</v>
      </c>
      <c r="B29" s="83"/>
      <c r="C29" s="188"/>
      <c r="D29" s="189"/>
      <c r="E29" s="103"/>
      <c r="F29" s="202">
        <f t="shared" si="0"/>
        <v>0</v>
      </c>
      <c r="G29" s="202">
        <f t="shared" si="1"/>
        <v>0</v>
      </c>
      <c r="H29"/>
      <c r="I29" s="83"/>
      <c r="L29" s="103"/>
      <c r="M29" s="92"/>
      <c r="N29" s="92"/>
    </row>
    <row r="30" spans="1:14" ht="15" x14ac:dyDescent="0.25">
      <c r="A30" s="66" t="s">
        <v>843</v>
      </c>
      <c r="B30" s="83"/>
      <c r="C30" s="188"/>
      <c r="D30" s="189"/>
      <c r="E30" s="103"/>
      <c r="F30" s="202">
        <f t="shared" si="0"/>
        <v>0</v>
      </c>
      <c r="G30" s="202">
        <f t="shared" si="1"/>
        <v>0</v>
      </c>
      <c r="H30"/>
      <c r="I30" s="83"/>
      <c r="L30" s="103"/>
      <c r="M30" s="92"/>
      <c r="N30" s="92"/>
    </row>
    <row r="31" spans="1:14" ht="15" x14ac:dyDescent="0.25">
      <c r="A31" s="66" t="s">
        <v>844</v>
      </c>
      <c r="B31" s="83"/>
      <c r="C31" s="188"/>
      <c r="D31" s="189"/>
      <c r="E31" s="103"/>
      <c r="F31" s="202">
        <f t="shared" si="0"/>
        <v>0</v>
      </c>
      <c r="G31" s="202">
        <f t="shared" si="1"/>
        <v>0</v>
      </c>
      <c r="H31"/>
      <c r="I31" s="83"/>
      <c r="L31" s="103"/>
      <c r="M31" s="92"/>
      <c r="N31" s="92"/>
    </row>
    <row r="32" spans="1:14" ht="15" x14ac:dyDescent="0.25">
      <c r="A32" s="66" t="s">
        <v>845</v>
      </c>
      <c r="B32" s="83"/>
      <c r="C32" s="188"/>
      <c r="D32" s="189"/>
      <c r="E32" s="103"/>
      <c r="F32" s="202">
        <f t="shared" si="0"/>
        <v>0</v>
      </c>
      <c r="G32" s="202">
        <f t="shared" si="1"/>
        <v>0</v>
      </c>
      <c r="H32"/>
      <c r="I32" s="83"/>
      <c r="L32" s="103"/>
      <c r="M32" s="92"/>
      <c r="N32" s="92"/>
    </row>
    <row r="33" spans="1:14" ht="14.4" x14ac:dyDescent="0.3">
      <c r="A33" s="66" t="s">
        <v>846</v>
      </c>
      <c r="B33" s="83"/>
      <c r="C33" s="188"/>
      <c r="D33" s="189"/>
      <c r="E33" s="103"/>
      <c r="F33" s="202">
        <f t="shared" si="0"/>
        <v>0</v>
      </c>
      <c r="G33" s="202">
        <f t="shared" si="1"/>
        <v>0</v>
      </c>
      <c r="H33"/>
      <c r="I33" s="83"/>
      <c r="L33" s="103"/>
      <c r="M33" s="92"/>
      <c r="N33" s="92"/>
    </row>
    <row r="34" spans="1:14" ht="14.4" x14ac:dyDescent="0.3">
      <c r="A34" s="66" t="s">
        <v>847</v>
      </c>
      <c r="B34" s="83"/>
      <c r="C34" s="188"/>
      <c r="D34" s="189"/>
      <c r="E34" s="103"/>
      <c r="F34" s="202">
        <f t="shared" si="0"/>
        <v>0</v>
      </c>
      <c r="G34" s="202">
        <f t="shared" si="1"/>
        <v>0</v>
      </c>
      <c r="H34"/>
      <c r="I34" s="83"/>
      <c r="L34" s="103"/>
      <c r="M34" s="92"/>
      <c r="N34" s="92"/>
    </row>
    <row r="35" spans="1:14" ht="15" x14ac:dyDescent="0.25">
      <c r="A35" s="66" t="s">
        <v>848</v>
      </c>
      <c r="B35" s="83"/>
      <c r="C35" s="188"/>
      <c r="D35" s="189"/>
      <c r="E35" s="103"/>
      <c r="F35" s="202">
        <f t="shared" si="0"/>
        <v>0</v>
      </c>
      <c r="G35" s="202">
        <f t="shared" si="1"/>
        <v>0</v>
      </c>
      <c r="H35"/>
      <c r="I35" s="83"/>
      <c r="L35" s="103"/>
      <c r="M35" s="92"/>
      <c r="N35" s="92"/>
    </row>
    <row r="36" spans="1:14" ht="15" x14ac:dyDescent="0.25">
      <c r="A36" s="66" t="s">
        <v>849</v>
      </c>
      <c r="B36" s="83"/>
      <c r="C36" s="188"/>
      <c r="D36" s="189"/>
      <c r="E36" s="103"/>
      <c r="F36" s="202">
        <f t="shared" si="0"/>
        <v>0</v>
      </c>
      <c r="G36" s="202">
        <f t="shared" si="1"/>
        <v>0</v>
      </c>
      <c r="H36"/>
      <c r="I36" s="83"/>
      <c r="L36" s="103"/>
      <c r="M36" s="92"/>
      <c r="N36" s="92"/>
    </row>
    <row r="37" spans="1:14" ht="15" x14ac:dyDescent="0.25">
      <c r="A37" s="66" t="s">
        <v>850</v>
      </c>
      <c r="B37" s="93" t="s">
        <v>148</v>
      </c>
      <c r="C37" s="190">
        <f>SUM(C22:C36)</f>
        <v>1671.3604990200001</v>
      </c>
      <c r="D37" s="91">
        <f>SUM(D22:D36)</f>
        <v>1179</v>
      </c>
      <c r="E37" s="103"/>
      <c r="F37" s="203">
        <f>SUM(F22:F36)</f>
        <v>0.99999999999999978</v>
      </c>
      <c r="G37" s="203">
        <f>SUM(G22:G36)</f>
        <v>1</v>
      </c>
      <c r="H37"/>
      <c r="I37" s="93"/>
      <c r="J37" s="83"/>
      <c r="K37" s="83"/>
      <c r="L37" s="103"/>
      <c r="M37" s="94"/>
      <c r="N37" s="94"/>
    </row>
    <row r="38" spans="1:14" ht="15" x14ac:dyDescent="0.25">
      <c r="A38" s="85"/>
      <c r="B38" s="86" t="s">
        <v>851</v>
      </c>
      <c r="C38" s="85" t="s">
        <v>113</v>
      </c>
      <c r="D38" s="85"/>
      <c r="E38" s="87"/>
      <c r="F38" s="85" t="s">
        <v>831</v>
      </c>
      <c r="G38" s="85"/>
      <c r="H38"/>
      <c r="I38" s="116"/>
      <c r="J38" s="80"/>
      <c r="K38" s="80"/>
      <c r="L38" s="72"/>
      <c r="M38" s="80"/>
      <c r="N38" s="80"/>
    </row>
    <row r="39" spans="1:14" ht="15" x14ac:dyDescent="0.25">
      <c r="A39" s="66" t="s">
        <v>852</v>
      </c>
      <c r="B39" s="83" t="s">
        <v>853</v>
      </c>
      <c r="C39" s="225">
        <f>'A. HTT General'!C38</f>
        <v>1671.3604990200017</v>
      </c>
      <c r="E39" s="118"/>
      <c r="F39" s="202">
        <f>IF($C$42=0,"",IF(C39="[for completion]","",C39/$C$42))</f>
        <v>1</v>
      </c>
      <c r="G39" s="91"/>
      <c r="H39"/>
      <c r="I39" s="83"/>
      <c r="L39" s="118"/>
      <c r="M39" s="92"/>
      <c r="N39" s="91"/>
    </row>
    <row r="40" spans="1:14" ht="15" x14ac:dyDescent="0.25">
      <c r="A40" s="66" t="s">
        <v>854</v>
      </c>
      <c r="B40" s="83" t="s">
        <v>855</v>
      </c>
      <c r="C40" s="225">
        <v>0</v>
      </c>
      <c r="E40" s="118"/>
      <c r="F40" s="202">
        <f>IF($C$42=0,"",IF(C40="[for completion]","",C40/$C$42))</f>
        <v>0</v>
      </c>
      <c r="G40" s="91"/>
      <c r="H40"/>
      <c r="I40" s="83"/>
      <c r="L40" s="118"/>
      <c r="M40" s="92"/>
      <c r="N40" s="91"/>
    </row>
    <row r="41" spans="1:14" x14ac:dyDescent="0.35">
      <c r="A41" s="66" t="s">
        <v>856</v>
      </c>
      <c r="B41" s="83" t="s">
        <v>146</v>
      </c>
      <c r="C41" s="225">
        <v>0</v>
      </c>
      <c r="E41" s="103"/>
      <c r="F41" s="202">
        <f>IF($C$42=0,"",IF(C41="[for completion]","",C41/$C$42))</f>
        <v>0</v>
      </c>
      <c r="G41" s="91"/>
      <c r="H41"/>
      <c r="I41" s="83"/>
      <c r="L41" s="103"/>
      <c r="M41" s="92"/>
      <c r="N41" s="91"/>
    </row>
    <row r="42" spans="1:14" x14ac:dyDescent="0.35">
      <c r="A42" s="66" t="s">
        <v>857</v>
      </c>
      <c r="B42" s="93" t="s">
        <v>148</v>
      </c>
      <c r="C42" s="190">
        <f>SUM(C39:C41)</f>
        <v>1671.3604990200017</v>
      </c>
      <c r="D42" s="83"/>
      <c r="E42" s="103"/>
      <c r="F42" s="203">
        <f>SUM(F39:F41)</f>
        <v>1</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2">
        <f>SUM(C50:C76)</f>
        <v>1</v>
      </c>
      <c r="G49" s="66"/>
      <c r="H49"/>
      <c r="I49" s="72"/>
      <c r="N49" s="66"/>
    </row>
    <row r="50" spans="1:14" x14ac:dyDescent="0.35">
      <c r="A50" s="66" t="s">
        <v>864</v>
      </c>
      <c r="B50" s="66" t="s">
        <v>529</v>
      </c>
      <c r="C50" s="182"/>
      <c r="G50" s="66"/>
      <c r="H50"/>
      <c r="N50" s="66"/>
    </row>
    <row r="51" spans="1:14" x14ac:dyDescent="0.35">
      <c r="A51" s="66" t="s">
        <v>865</v>
      </c>
      <c r="B51" s="66" t="s">
        <v>531</v>
      </c>
      <c r="C51" s="182"/>
      <c r="G51" s="66"/>
      <c r="H51"/>
      <c r="N51" s="66"/>
    </row>
    <row r="52" spans="1:14" x14ac:dyDescent="0.35">
      <c r="A52" s="66" t="s">
        <v>866</v>
      </c>
      <c r="B52" s="66" t="s">
        <v>533</v>
      </c>
      <c r="C52" s="182"/>
      <c r="G52" s="66"/>
      <c r="H52"/>
      <c r="N52" s="66"/>
    </row>
    <row r="53" spans="1:14" x14ac:dyDescent="0.35">
      <c r="A53" s="66" t="s">
        <v>867</v>
      </c>
      <c r="B53" s="66" t="s">
        <v>535</v>
      </c>
      <c r="C53" s="182"/>
      <c r="G53" s="66"/>
      <c r="H53"/>
      <c r="N53" s="66"/>
    </row>
    <row r="54" spans="1:14" x14ac:dyDescent="0.35">
      <c r="A54" s="66" t="s">
        <v>868</v>
      </c>
      <c r="B54" s="66" t="s">
        <v>537</v>
      </c>
      <c r="C54" s="182"/>
      <c r="G54" s="66"/>
      <c r="H54"/>
      <c r="N54" s="66"/>
    </row>
    <row r="55" spans="1:14" x14ac:dyDescent="0.35">
      <c r="A55" s="66" t="s">
        <v>869</v>
      </c>
      <c r="B55" s="66" t="s">
        <v>1892</v>
      </c>
      <c r="C55" s="182"/>
      <c r="G55" s="66"/>
      <c r="H55"/>
      <c r="N55" s="66"/>
    </row>
    <row r="56" spans="1:14" x14ac:dyDescent="0.35">
      <c r="A56" s="66" t="s">
        <v>870</v>
      </c>
      <c r="B56" s="66" t="s">
        <v>540</v>
      </c>
      <c r="C56" s="182"/>
      <c r="G56" s="66"/>
      <c r="H56"/>
      <c r="N56" s="66"/>
    </row>
    <row r="57" spans="1:14" x14ac:dyDescent="0.35">
      <c r="A57" s="66" t="s">
        <v>871</v>
      </c>
      <c r="B57" s="66" t="s">
        <v>542</v>
      </c>
      <c r="C57" s="182"/>
      <c r="G57" s="66"/>
      <c r="H57"/>
      <c r="N57" s="66"/>
    </row>
    <row r="58" spans="1:14" x14ac:dyDescent="0.35">
      <c r="A58" s="66" t="s">
        <v>872</v>
      </c>
      <c r="B58" s="66" t="s">
        <v>544</v>
      </c>
      <c r="C58" s="182"/>
      <c r="G58" s="66"/>
      <c r="H58"/>
      <c r="N58" s="66"/>
    </row>
    <row r="59" spans="1:14" x14ac:dyDescent="0.35">
      <c r="A59" s="66" t="s">
        <v>873</v>
      </c>
      <c r="B59" s="66" t="s">
        <v>546</v>
      </c>
      <c r="C59" s="182">
        <v>1</v>
      </c>
      <c r="G59" s="66"/>
      <c r="H59"/>
      <c r="N59" s="66"/>
    </row>
    <row r="60" spans="1:14" x14ac:dyDescent="0.35">
      <c r="A60" s="66" t="s">
        <v>874</v>
      </c>
      <c r="B60" s="66" t="s">
        <v>548</v>
      </c>
      <c r="C60" s="182"/>
      <c r="G60" s="66"/>
      <c r="H60"/>
      <c r="N60" s="66"/>
    </row>
    <row r="61" spans="1:14" x14ac:dyDescent="0.35">
      <c r="A61" s="66" t="s">
        <v>875</v>
      </c>
      <c r="B61" s="66" t="s">
        <v>550</v>
      </c>
      <c r="C61" s="182"/>
      <c r="G61" s="66"/>
      <c r="H61"/>
      <c r="N61" s="66"/>
    </row>
    <row r="62" spans="1:14" x14ac:dyDescent="0.35">
      <c r="A62" s="66" t="s">
        <v>876</v>
      </c>
      <c r="B62" s="66" t="s">
        <v>552</v>
      </c>
      <c r="C62" s="182"/>
      <c r="G62" s="66"/>
      <c r="H62"/>
      <c r="N62" s="66"/>
    </row>
    <row r="63" spans="1:14" x14ac:dyDescent="0.35">
      <c r="A63" s="66" t="s">
        <v>877</v>
      </c>
      <c r="B63" s="66" t="s">
        <v>554</v>
      </c>
      <c r="C63" s="182"/>
      <c r="G63" s="66"/>
      <c r="H63"/>
      <c r="N63" s="66"/>
    </row>
    <row r="64" spans="1:14" x14ac:dyDescent="0.35">
      <c r="A64" s="66" t="s">
        <v>878</v>
      </c>
      <c r="B64" s="66" t="s">
        <v>556</v>
      </c>
      <c r="C64" s="182"/>
      <c r="G64" s="66"/>
      <c r="H64"/>
      <c r="N64" s="66"/>
    </row>
    <row r="65" spans="1:14" x14ac:dyDescent="0.35">
      <c r="A65" s="66" t="s">
        <v>879</v>
      </c>
      <c r="B65" s="66" t="s">
        <v>3</v>
      </c>
      <c r="C65" s="182"/>
      <c r="G65" s="66"/>
      <c r="H65"/>
      <c r="N65" s="66"/>
    </row>
    <row r="66" spans="1:14" x14ac:dyDescent="0.35">
      <c r="A66" s="66" t="s">
        <v>880</v>
      </c>
      <c r="B66" s="66" t="s">
        <v>559</v>
      </c>
      <c r="C66" s="182"/>
      <c r="G66" s="66"/>
      <c r="H66"/>
      <c r="N66" s="66"/>
    </row>
    <row r="67" spans="1:14" x14ac:dyDescent="0.35">
      <c r="A67" s="66" t="s">
        <v>881</v>
      </c>
      <c r="B67" s="66" t="s">
        <v>561</v>
      </c>
      <c r="C67" s="182"/>
      <c r="G67" s="66"/>
      <c r="H67"/>
      <c r="N67" s="66"/>
    </row>
    <row r="68" spans="1:14" x14ac:dyDescent="0.35">
      <c r="A68" s="66" t="s">
        <v>882</v>
      </c>
      <c r="B68" s="66" t="s">
        <v>563</v>
      </c>
      <c r="C68" s="182"/>
      <c r="G68" s="66"/>
      <c r="H68"/>
      <c r="N68" s="66"/>
    </row>
    <row r="69" spans="1:14" x14ac:dyDescent="0.35">
      <c r="A69" s="245" t="s">
        <v>883</v>
      </c>
      <c r="B69" s="66" t="s">
        <v>565</v>
      </c>
      <c r="C69" s="182"/>
      <c r="G69" s="66"/>
      <c r="H69"/>
      <c r="N69" s="66"/>
    </row>
    <row r="70" spans="1:14" x14ac:dyDescent="0.35">
      <c r="A70" s="245" t="s">
        <v>884</v>
      </c>
      <c r="B70" s="66" t="s">
        <v>567</v>
      </c>
      <c r="C70" s="182"/>
      <c r="G70" s="66"/>
      <c r="H70"/>
      <c r="N70" s="66"/>
    </row>
    <row r="71" spans="1:14" x14ac:dyDescent="0.35">
      <c r="A71" s="245" t="s">
        <v>885</v>
      </c>
      <c r="B71" s="66" t="s">
        <v>569</v>
      </c>
      <c r="C71" s="182"/>
      <c r="G71" s="66"/>
      <c r="H71"/>
      <c r="N71" s="66"/>
    </row>
    <row r="72" spans="1:14" x14ac:dyDescent="0.35">
      <c r="A72" s="245" t="s">
        <v>886</v>
      </c>
      <c r="B72" s="66" t="s">
        <v>571</v>
      </c>
      <c r="C72" s="182"/>
      <c r="G72" s="66"/>
      <c r="H72"/>
      <c r="N72" s="66"/>
    </row>
    <row r="73" spans="1:14" x14ac:dyDescent="0.35">
      <c r="A73" s="245" t="s">
        <v>887</v>
      </c>
      <c r="B73" s="66" t="s">
        <v>573</v>
      </c>
      <c r="C73" s="182"/>
      <c r="G73" s="66"/>
      <c r="H73"/>
      <c r="N73" s="66"/>
    </row>
    <row r="74" spans="1:14" x14ac:dyDescent="0.35">
      <c r="A74" s="245" t="s">
        <v>888</v>
      </c>
      <c r="B74" s="66" t="s">
        <v>575</v>
      </c>
      <c r="C74" s="182"/>
      <c r="G74" s="66"/>
      <c r="H74"/>
      <c r="N74" s="66"/>
    </row>
    <row r="75" spans="1:14" x14ac:dyDescent="0.35">
      <c r="A75" s="245" t="s">
        <v>889</v>
      </c>
      <c r="B75" s="66" t="s">
        <v>577</v>
      </c>
      <c r="C75" s="182"/>
      <c r="G75" s="66"/>
      <c r="H75"/>
      <c r="N75" s="66"/>
    </row>
    <row r="76" spans="1:14" x14ac:dyDescent="0.35">
      <c r="A76" s="245" t="s">
        <v>890</v>
      </c>
      <c r="B76" s="66" t="s">
        <v>6</v>
      </c>
      <c r="C76" s="182"/>
      <c r="G76" s="66"/>
      <c r="H76"/>
      <c r="N76" s="66"/>
    </row>
    <row r="77" spans="1:14" x14ac:dyDescent="0.35">
      <c r="A77" s="245" t="s">
        <v>891</v>
      </c>
      <c r="B77" s="115" t="s">
        <v>318</v>
      </c>
      <c r="C77" s="182">
        <f>SUM(C78:C80)</f>
        <v>0</v>
      </c>
      <c r="G77" s="66"/>
      <c r="H77"/>
      <c r="I77" s="72"/>
      <c r="N77" s="66"/>
    </row>
    <row r="78" spans="1:14" x14ac:dyDescent="0.35">
      <c r="A78" s="245" t="s">
        <v>892</v>
      </c>
      <c r="B78" s="66" t="s">
        <v>583</v>
      </c>
      <c r="C78" s="182"/>
      <c r="G78" s="66"/>
      <c r="H78"/>
      <c r="N78" s="66"/>
    </row>
    <row r="79" spans="1:14" x14ac:dyDescent="0.35">
      <c r="A79" s="245" t="s">
        <v>893</v>
      </c>
      <c r="B79" s="66" t="s">
        <v>585</v>
      </c>
      <c r="C79" s="182"/>
      <c r="G79" s="66"/>
      <c r="H79"/>
      <c r="N79" s="66"/>
    </row>
    <row r="80" spans="1:14" x14ac:dyDescent="0.35">
      <c r="A80" s="245" t="s">
        <v>894</v>
      </c>
      <c r="B80" s="66" t="s">
        <v>2</v>
      </c>
      <c r="C80" s="182"/>
      <c r="G80" s="66"/>
      <c r="H80"/>
      <c r="N80" s="66"/>
    </row>
    <row r="81" spans="1:14" x14ac:dyDescent="0.35">
      <c r="A81" s="245" t="s">
        <v>895</v>
      </c>
      <c r="B81" s="115" t="s">
        <v>146</v>
      </c>
      <c r="C81" s="182">
        <f>SUM(C82:C92)</f>
        <v>0</v>
      </c>
      <c r="G81" s="66"/>
      <c r="H81"/>
      <c r="I81" s="72"/>
      <c r="N81" s="66"/>
    </row>
    <row r="82" spans="1:14" x14ac:dyDescent="0.35">
      <c r="A82" s="245" t="s">
        <v>896</v>
      </c>
      <c r="B82" s="83" t="s">
        <v>320</v>
      </c>
      <c r="C82" s="182"/>
      <c r="G82" s="66"/>
      <c r="H82"/>
      <c r="I82" s="83"/>
      <c r="N82" s="66"/>
    </row>
    <row r="83" spans="1:14" x14ac:dyDescent="0.35">
      <c r="A83" s="245" t="s">
        <v>897</v>
      </c>
      <c r="B83" s="245" t="s">
        <v>580</v>
      </c>
      <c r="C83" s="182"/>
      <c r="D83" s="245"/>
      <c r="E83" s="245"/>
      <c r="F83" s="245"/>
      <c r="G83" s="245"/>
      <c r="H83" s="233"/>
      <c r="I83" s="234"/>
      <c r="J83" s="245"/>
      <c r="K83" s="245"/>
      <c r="L83" s="245"/>
      <c r="M83" s="245"/>
      <c r="N83" s="245"/>
    </row>
    <row r="84" spans="1:14" x14ac:dyDescent="0.35">
      <c r="A84" s="245" t="s">
        <v>898</v>
      </c>
      <c r="B84" s="83" t="s">
        <v>322</v>
      </c>
      <c r="C84" s="182"/>
      <c r="G84" s="66"/>
      <c r="H84"/>
      <c r="I84" s="83"/>
      <c r="N84" s="66"/>
    </row>
    <row r="85" spans="1:14" x14ac:dyDescent="0.35">
      <c r="A85" s="245" t="s">
        <v>899</v>
      </c>
      <c r="B85" s="83" t="s">
        <v>324</v>
      </c>
      <c r="C85" s="182"/>
      <c r="G85" s="66"/>
      <c r="H85"/>
      <c r="I85" s="83"/>
      <c r="N85" s="66"/>
    </row>
    <row r="86" spans="1:14" x14ac:dyDescent="0.35">
      <c r="A86" s="245" t="s">
        <v>900</v>
      </c>
      <c r="B86" s="83" t="s">
        <v>12</v>
      </c>
      <c r="C86" s="182"/>
      <c r="G86" s="66"/>
      <c r="H86"/>
      <c r="I86" s="83"/>
      <c r="N86" s="66"/>
    </row>
    <row r="87" spans="1:14" x14ac:dyDescent="0.35">
      <c r="A87" s="245" t="s">
        <v>901</v>
      </c>
      <c r="B87" s="83" t="s">
        <v>327</v>
      </c>
      <c r="C87" s="182"/>
      <c r="G87" s="66"/>
      <c r="H87"/>
      <c r="I87" s="83"/>
      <c r="N87" s="66"/>
    </row>
    <row r="88" spans="1:14" x14ac:dyDescent="0.35">
      <c r="A88" s="245" t="s">
        <v>902</v>
      </c>
      <c r="B88" s="83" t="s">
        <v>329</v>
      </c>
      <c r="C88" s="182"/>
      <c r="G88" s="66"/>
      <c r="H88"/>
      <c r="I88" s="83"/>
      <c r="N88" s="66"/>
    </row>
    <row r="89" spans="1:14" x14ac:dyDescent="0.35">
      <c r="A89" s="245" t="s">
        <v>903</v>
      </c>
      <c r="B89" s="83" t="s">
        <v>331</v>
      </c>
      <c r="C89" s="182"/>
      <c r="G89" s="66"/>
      <c r="H89"/>
      <c r="I89" s="83"/>
      <c r="N89" s="66"/>
    </row>
    <row r="90" spans="1:14" x14ac:dyDescent="0.35">
      <c r="A90" s="245" t="s">
        <v>904</v>
      </c>
      <c r="B90" s="83" t="s">
        <v>333</v>
      </c>
      <c r="C90" s="182"/>
      <c r="G90" s="66"/>
      <c r="H90"/>
      <c r="I90" s="83"/>
      <c r="N90" s="66"/>
    </row>
    <row r="91" spans="1:14" x14ac:dyDescent="0.35">
      <c r="A91" s="245" t="s">
        <v>905</v>
      </c>
      <c r="B91" s="83" t="s">
        <v>335</v>
      </c>
      <c r="C91" s="182"/>
      <c r="G91" s="66"/>
      <c r="H91"/>
      <c r="I91" s="83"/>
      <c r="N91" s="66"/>
    </row>
    <row r="92" spans="1:14" x14ac:dyDescent="0.35">
      <c r="A92" s="245" t="s">
        <v>906</v>
      </c>
      <c r="B92" s="83" t="s">
        <v>146</v>
      </c>
      <c r="C92" s="182"/>
      <c r="G92" s="66"/>
      <c r="H92"/>
      <c r="I92" s="83"/>
      <c r="N92" s="66"/>
    </row>
    <row r="93" spans="1:14" outlineLevel="1" x14ac:dyDescent="0.35">
      <c r="A93" s="66" t="s">
        <v>907</v>
      </c>
      <c r="B93" s="95" t="s">
        <v>150</v>
      </c>
      <c r="C93" s="182"/>
      <c r="G93" s="66"/>
      <c r="H93"/>
      <c r="I93" s="83"/>
      <c r="N93" s="66"/>
    </row>
    <row r="94" spans="1:14" outlineLevel="1" x14ac:dyDescent="0.35">
      <c r="A94" s="66" t="s">
        <v>908</v>
      </c>
      <c r="B94" s="95" t="s">
        <v>150</v>
      </c>
      <c r="C94" s="182"/>
      <c r="G94" s="66"/>
      <c r="H94"/>
      <c r="I94" s="83"/>
      <c r="N94" s="66"/>
    </row>
    <row r="95" spans="1:14" outlineLevel="1" x14ac:dyDescent="0.35">
      <c r="A95" s="66" t="s">
        <v>909</v>
      </c>
      <c r="B95" s="95" t="s">
        <v>150</v>
      </c>
      <c r="C95" s="182"/>
      <c r="G95" s="66"/>
      <c r="H95"/>
      <c r="I95" s="83"/>
      <c r="N95" s="66"/>
    </row>
    <row r="96" spans="1:14" outlineLevel="1" x14ac:dyDescent="0.35">
      <c r="A96" s="66" t="s">
        <v>910</v>
      </c>
      <c r="B96" s="95" t="s">
        <v>150</v>
      </c>
      <c r="C96" s="182"/>
      <c r="G96" s="66"/>
      <c r="H96"/>
      <c r="I96" s="83"/>
      <c r="N96" s="66"/>
    </row>
    <row r="97" spans="1:14" outlineLevel="1" x14ac:dyDescent="0.35">
      <c r="A97" s="66" t="s">
        <v>911</v>
      </c>
      <c r="B97" s="95" t="s">
        <v>150</v>
      </c>
      <c r="C97" s="182"/>
      <c r="G97" s="66"/>
      <c r="H97"/>
      <c r="I97" s="83"/>
      <c r="N97" s="66"/>
    </row>
    <row r="98" spans="1:14" outlineLevel="1" x14ac:dyDescent="0.35">
      <c r="A98" s="66" t="s">
        <v>912</v>
      </c>
      <c r="B98" s="95" t="s">
        <v>150</v>
      </c>
      <c r="C98" s="182"/>
      <c r="G98" s="66"/>
      <c r="H98"/>
      <c r="I98" s="83"/>
      <c r="N98" s="66"/>
    </row>
    <row r="99" spans="1:14" outlineLevel="1" x14ac:dyDescent="0.35">
      <c r="A99" s="66" t="s">
        <v>913</v>
      </c>
      <c r="B99" s="95" t="s">
        <v>150</v>
      </c>
      <c r="C99" s="182"/>
      <c r="G99" s="66"/>
      <c r="H99"/>
      <c r="I99" s="83"/>
      <c r="N99" s="66"/>
    </row>
    <row r="100" spans="1:14" outlineLevel="1" x14ac:dyDescent="0.35">
      <c r="A100" s="66" t="s">
        <v>914</v>
      </c>
      <c r="B100" s="95" t="s">
        <v>150</v>
      </c>
      <c r="C100" s="182"/>
      <c r="G100" s="66"/>
      <c r="H100"/>
      <c r="I100" s="83"/>
      <c r="N100" s="66"/>
    </row>
    <row r="101" spans="1:14" outlineLevel="1" x14ac:dyDescent="0.35">
      <c r="A101" s="66" t="s">
        <v>915</v>
      </c>
      <c r="B101" s="95" t="s">
        <v>150</v>
      </c>
      <c r="C101" s="182"/>
      <c r="G101" s="66"/>
      <c r="H101"/>
      <c r="I101" s="83"/>
      <c r="N101" s="66"/>
    </row>
    <row r="102" spans="1:14" outlineLevel="1" x14ac:dyDescent="0.35">
      <c r="A102" s="66" t="s">
        <v>916</v>
      </c>
      <c r="B102" s="95" t="s">
        <v>150</v>
      </c>
      <c r="C102" s="182"/>
      <c r="G102" s="66"/>
      <c r="H102"/>
      <c r="I102" s="83"/>
      <c r="N102" s="66"/>
    </row>
    <row r="103" spans="1:14" ht="15" customHeight="1" x14ac:dyDescent="0.35">
      <c r="A103" s="85"/>
      <c r="B103" s="196" t="s">
        <v>1472</v>
      </c>
      <c r="C103" s="183" t="s">
        <v>831</v>
      </c>
      <c r="D103" s="85"/>
      <c r="E103" s="87"/>
      <c r="F103" s="85"/>
      <c r="G103" s="88"/>
      <c r="H103"/>
      <c r="I103" s="116"/>
      <c r="J103" s="80"/>
      <c r="K103" s="80"/>
      <c r="L103" s="72"/>
      <c r="M103" s="80"/>
      <c r="N103" s="99"/>
    </row>
    <row r="104" spans="1:14" x14ac:dyDescent="0.35">
      <c r="A104" s="66" t="s">
        <v>917</v>
      </c>
      <c r="B104" s="223" t="s">
        <v>1923</v>
      </c>
      <c r="C104" s="238">
        <f>VLOOKUP(B104,'[2]Investor report'!$B$53:$D$68,3,FALSE)</f>
        <v>3.1991506094580735E-2</v>
      </c>
      <c r="G104" s="66"/>
      <c r="H104"/>
      <c r="I104" s="83"/>
      <c r="N104" s="66"/>
    </row>
    <row r="105" spans="1:14" x14ac:dyDescent="0.35">
      <c r="A105" s="66" t="s">
        <v>918</v>
      </c>
      <c r="B105" s="223" t="s">
        <v>1924</v>
      </c>
      <c r="C105" s="238">
        <f>VLOOKUP(B105,'[2]Investor report'!$B$53:$D$68,3,FALSE)</f>
        <v>6.7744889278970558E-2</v>
      </c>
      <c r="G105" s="66"/>
      <c r="H105"/>
      <c r="I105" s="83"/>
      <c r="N105" s="66"/>
    </row>
    <row r="106" spans="1:14" x14ac:dyDescent="0.35">
      <c r="A106" s="66" t="s">
        <v>919</v>
      </c>
      <c r="B106" s="223" t="s">
        <v>1925</v>
      </c>
      <c r="C106" s="238">
        <f>VLOOKUP(B106,'[2]Investor report'!$B$53:$D$68,3,FALSE)</f>
        <v>0.1064590079138875</v>
      </c>
      <c r="G106" s="66"/>
      <c r="H106"/>
      <c r="I106" s="83"/>
      <c r="N106" s="66"/>
    </row>
    <row r="107" spans="1:14" x14ac:dyDescent="0.35">
      <c r="A107" s="66" t="s">
        <v>920</v>
      </c>
      <c r="B107" s="223" t="s">
        <v>1926</v>
      </c>
      <c r="C107" s="238">
        <f>VLOOKUP(B107,'[2]Investor report'!$B$53:$D$68,3,FALSE)</f>
        <v>3.1498970354689473E-2</v>
      </c>
      <c r="G107" s="66"/>
      <c r="H107"/>
      <c r="I107" s="83"/>
      <c r="N107" s="66"/>
    </row>
    <row r="108" spans="1:14" x14ac:dyDescent="0.35">
      <c r="A108" s="66" t="s">
        <v>921</v>
      </c>
      <c r="B108" s="223" t="s">
        <v>1927</v>
      </c>
      <c r="C108" s="238">
        <f>VLOOKUP(B108,'[2]Investor report'!$B$53:$D$68,3,FALSE)</f>
        <v>0.19819312266754713</v>
      </c>
      <c r="G108" s="66"/>
      <c r="H108"/>
      <c r="I108" s="83"/>
      <c r="N108" s="66"/>
    </row>
    <row r="109" spans="1:14" x14ac:dyDescent="0.35">
      <c r="A109" s="66" t="s">
        <v>922</v>
      </c>
      <c r="B109" s="223" t="s">
        <v>1928</v>
      </c>
      <c r="C109" s="238">
        <f>VLOOKUP(B109,'[2]Investor report'!$B$53:$D$68,3,FALSE)</f>
        <v>1.3653148805211771E-3</v>
      </c>
      <c r="G109" s="66"/>
      <c r="H109"/>
      <c r="I109" s="83"/>
      <c r="N109" s="66"/>
    </row>
    <row r="110" spans="1:14" x14ac:dyDescent="0.35">
      <c r="A110" s="66" t="s">
        <v>923</v>
      </c>
      <c r="B110" s="223" t="s">
        <v>1929</v>
      </c>
      <c r="C110" s="238">
        <f>VLOOKUP(B110,'[2]Investor report'!$B$53:$D$68,3,FALSE)</f>
        <v>0</v>
      </c>
      <c r="G110" s="66"/>
      <c r="H110"/>
      <c r="I110" s="83"/>
      <c r="N110" s="66"/>
    </row>
    <row r="111" spans="1:14" x14ac:dyDescent="0.35">
      <c r="A111" s="66" t="s">
        <v>924</v>
      </c>
      <c r="B111" s="223" t="s">
        <v>1930</v>
      </c>
      <c r="C111" s="238">
        <f>VLOOKUP(B111,'[2]Investor report'!$B$53:$D$68,3,FALSE)</f>
        <v>0.19608393220737474</v>
      </c>
      <c r="G111" s="66"/>
      <c r="H111"/>
      <c r="I111" s="83"/>
      <c r="N111" s="66"/>
    </row>
    <row r="112" spans="1:14" x14ac:dyDescent="0.35">
      <c r="A112" s="66" t="s">
        <v>925</v>
      </c>
      <c r="B112" s="223" t="s">
        <v>1931</v>
      </c>
      <c r="C112" s="238">
        <f>VLOOKUP(B112,'[2]Investor report'!$B$53:$D$68,3,FALSE)</f>
        <v>6.2742426408152169E-2</v>
      </c>
      <c r="G112" s="66"/>
      <c r="H112"/>
      <c r="I112" s="83"/>
      <c r="N112" s="66"/>
    </row>
    <row r="113" spans="1:14" x14ac:dyDescent="0.35">
      <c r="A113" s="66" t="s">
        <v>926</v>
      </c>
      <c r="B113" s="223" t="s">
        <v>1932</v>
      </c>
      <c r="C113" s="238">
        <f>VLOOKUP(B113,'[2]Investor report'!$B$53:$D$68,3,FALSE)</f>
        <v>0.14220426537674211</v>
      </c>
      <c r="G113" s="66"/>
      <c r="H113"/>
      <c r="I113" s="83"/>
      <c r="N113" s="66"/>
    </row>
    <row r="114" spans="1:14" x14ac:dyDescent="0.35">
      <c r="A114" s="66" t="s">
        <v>927</v>
      </c>
      <c r="B114" s="223" t="s">
        <v>1933</v>
      </c>
      <c r="C114" s="238">
        <f>VLOOKUP(B114,'[2]Investor report'!$B$53:$D$68,3,FALSE)</f>
        <v>5.6142949056258634E-2</v>
      </c>
      <c r="G114" s="66"/>
      <c r="H114"/>
      <c r="I114" s="83"/>
      <c r="N114" s="66"/>
    </row>
    <row r="115" spans="1:14" x14ac:dyDescent="0.35">
      <c r="A115" s="66" t="s">
        <v>928</v>
      </c>
      <c r="B115" s="223" t="s">
        <v>1934</v>
      </c>
      <c r="C115" s="238">
        <f>VLOOKUP(B115,'[2]Investor report'!$B$53:$D$68,3,FALSE)</f>
        <v>2.9162609316878439E-2</v>
      </c>
      <c r="G115" s="66"/>
      <c r="H115"/>
      <c r="I115" s="83"/>
      <c r="N115" s="66"/>
    </row>
    <row r="116" spans="1:14" x14ac:dyDescent="0.35">
      <c r="A116" s="66" t="s">
        <v>929</v>
      </c>
      <c r="B116" s="223" t="s">
        <v>1935</v>
      </c>
      <c r="C116" s="238">
        <f>VLOOKUP(B116,'[2]Investor report'!$B$53:$D$68,3,FALSE)</f>
        <v>7.6411006456363548E-2</v>
      </c>
      <c r="G116" s="66"/>
      <c r="H116"/>
      <c r="I116" s="83"/>
      <c r="N116" s="66"/>
    </row>
    <row r="117" spans="1:14" x14ac:dyDescent="0.35">
      <c r="A117" s="66" t="s">
        <v>930</v>
      </c>
      <c r="B117" s="223" t="s">
        <v>1936</v>
      </c>
      <c r="C117" s="238">
        <f>VLOOKUP(B117,'[2]Investor report'!$B$53:$D$68,3,FALSE)</f>
        <v>0</v>
      </c>
      <c r="G117" s="66"/>
      <c r="H117"/>
      <c r="I117" s="83"/>
      <c r="N117" s="66"/>
    </row>
    <row r="118" spans="1:14" x14ac:dyDescent="0.35">
      <c r="A118" s="66" t="s">
        <v>931</v>
      </c>
      <c r="B118" s="223" t="s">
        <v>1937</v>
      </c>
      <c r="C118" s="238">
        <f>VLOOKUP(B118,'[2]Investor report'!$B$53:$D$68,3,FALSE)</f>
        <v>0</v>
      </c>
      <c r="G118" s="66"/>
      <c r="H118"/>
      <c r="I118" s="83"/>
      <c r="N118" s="66"/>
    </row>
    <row r="119" spans="1:14" x14ac:dyDescent="0.35">
      <c r="A119" s="66" t="s">
        <v>932</v>
      </c>
      <c r="B119" s="83"/>
      <c r="C119" s="182"/>
      <c r="G119" s="66"/>
      <c r="H119"/>
      <c r="I119" s="83"/>
      <c r="N119" s="66"/>
    </row>
    <row r="120" spans="1:14" x14ac:dyDescent="0.35">
      <c r="A120" s="66" t="s">
        <v>933</v>
      </c>
      <c r="B120" s="83"/>
      <c r="C120" s="182"/>
      <c r="G120" s="66"/>
      <c r="H120"/>
      <c r="I120" s="83"/>
      <c r="N120" s="66"/>
    </row>
    <row r="121" spans="1:14" x14ac:dyDescent="0.35">
      <c r="A121" s="66" t="s">
        <v>934</v>
      </c>
      <c r="B121" s="83"/>
      <c r="C121" s="182"/>
      <c r="G121" s="66"/>
      <c r="H121"/>
      <c r="I121" s="83"/>
      <c r="N121" s="66"/>
    </row>
    <row r="122" spans="1:14" x14ac:dyDescent="0.35">
      <c r="A122" s="66" t="s">
        <v>935</v>
      </c>
      <c r="B122" s="83"/>
      <c r="C122" s="182"/>
      <c r="G122" s="66"/>
      <c r="H122"/>
      <c r="I122" s="83"/>
      <c r="N122" s="66"/>
    </row>
    <row r="123" spans="1:14" x14ac:dyDescent="0.35">
      <c r="A123" s="66" t="s">
        <v>936</v>
      </c>
      <c r="B123" s="83"/>
      <c r="C123" s="182"/>
      <c r="G123" s="66"/>
      <c r="H123"/>
      <c r="I123" s="83"/>
      <c r="N123" s="66"/>
    </row>
    <row r="124" spans="1:14" x14ac:dyDescent="0.35">
      <c r="A124" s="66" t="s">
        <v>937</v>
      </c>
      <c r="B124" s="83"/>
      <c r="C124" s="182"/>
      <c r="G124" s="66"/>
      <c r="H124"/>
      <c r="I124" s="83"/>
      <c r="N124" s="66"/>
    </row>
    <row r="125" spans="1:14" x14ac:dyDescent="0.35">
      <c r="A125" s="66" t="s">
        <v>938</v>
      </c>
      <c r="B125" s="83"/>
      <c r="C125" s="182"/>
      <c r="G125" s="66"/>
      <c r="H125"/>
      <c r="I125" s="83"/>
      <c r="N125" s="66"/>
    </row>
    <row r="126" spans="1:14" x14ac:dyDescent="0.35">
      <c r="A126" s="66" t="s">
        <v>939</v>
      </c>
      <c r="B126" s="83"/>
      <c r="C126" s="182"/>
      <c r="G126" s="66"/>
      <c r="H126"/>
      <c r="I126" s="83"/>
      <c r="N126" s="66"/>
    </row>
    <row r="127" spans="1:14" x14ac:dyDescent="0.35">
      <c r="A127" s="66" t="s">
        <v>940</v>
      </c>
      <c r="B127" s="83"/>
      <c r="C127" s="182"/>
      <c r="G127" s="66"/>
      <c r="H127"/>
      <c r="I127" s="83"/>
      <c r="N127" s="66"/>
    </row>
    <row r="128" spans="1:14" x14ac:dyDescent="0.35">
      <c r="A128" s="66" t="s">
        <v>941</v>
      </c>
      <c r="B128" s="83"/>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238">
        <f>'[3]2- Taux et Change'!$F$10</f>
        <v>0.4979495590376522</v>
      </c>
      <c r="D130"/>
      <c r="E130"/>
      <c r="F130"/>
      <c r="G130"/>
      <c r="H130"/>
      <c r="K130" s="108"/>
      <c r="L130" s="108"/>
      <c r="M130" s="108"/>
      <c r="N130" s="108"/>
    </row>
    <row r="131" spans="1:14" x14ac:dyDescent="0.35">
      <c r="A131" s="66" t="s">
        <v>943</v>
      </c>
      <c r="B131" s="66" t="s">
        <v>643</v>
      </c>
      <c r="C131" s="238">
        <f>SUM('[3]2- Taux et Change'!$F$11:$F$15)</f>
        <v>0.50205044096234785</v>
      </c>
      <c r="D131"/>
      <c r="E131"/>
      <c r="F131"/>
      <c r="G131"/>
      <c r="H131"/>
      <c r="K131" s="108"/>
      <c r="L131" s="108"/>
      <c r="M131" s="108"/>
      <c r="N131" s="108"/>
    </row>
    <row r="132" spans="1:14" x14ac:dyDescent="0.35">
      <c r="A132" s="66" t="s">
        <v>944</v>
      </c>
      <c r="B132" s="66" t="s">
        <v>146</v>
      </c>
      <c r="C132" s="238">
        <f>1-C131-C130</f>
        <v>0</v>
      </c>
      <c r="D132"/>
      <c r="E132"/>
      <c r="F132"/>
      <c r="G132"/>
      <c r="H132"/>
      <c r="K132" s="108"/>
      <c r="L132" s="108"/>
      <c r="M132" s="108"/>
      <c r="N132" s="108"/>
    </row>
    <row r="133" spans="1:14" outlineLevel="1" x14ac:dyDescent="0.35">
      <c r="A133" s="66" t="s">
        <v>945</v>
      </c>
      <c r="C133" s="182"/>
      <c r="D133"/>
      <c r="E133"/>
      <c r="F133"/>
      <c r="G133"/>
      <c r="H133"/>
      <c r="K133" s="108"/>
      <c r="L133" s="108"/>
      <c r="M133" s="108"/>
      <c r="N133" s="108"/>
    </row>
    <row r="134" spans="1:14" outlineLevel="1" x14ac:dyDescent="0.35">
      <c r="A134" s="66" t="s">
        <v>946</v>
      </c>
      <c r="C134" s="182"/>
      <c r="D134"/>
      <c r="E134"/>
      <c r="F134"/>
      <c r="G134"/>
      <c r="H134"/>
      <c r="K134" s="108"/>
      <c r="L134" s="108"/>
      <c r="M134" s="108"/>
      <c r="N134" s="108"/>
    </row>
    <row r="135" spans="1:14" outlineLevel="1" x14ac:dyDescent="0.35">
      <c r="A135" s="66" t="s">
        <v>947</v>
      </c>
      <c r="C135" s="182"/>
      <c r="D135"/>
      <c r="E135"/>
      <c r="F135"/>
      <c r="G135"/>
      <c r="H135"/>
      <c r="K135" s="108"/>
      <c r="L135" s="108"/>
      <c r="M135" s="108"/>
      <c r="N135" s="108"/>
    </row>
    <row r="136" spans="1:14" outlineLevel="1" x14ac:dyDescent="0.35">
      <c r="A136" s="66" t="s">
        <v>948</v>
      </c>
      <c r="C136" s="182"/>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182"/>
      <c r="D138" s="118"/>
      <c r="E138" s="118"/>
      <c r="F138" s="103"/>
      <c r="G138" s="91"/>
      <c r="H138"/>
      <c r="K138" s="118"/>
      <c r="L138" s="118"/>
      <c r="M138" s="103"/>
      <c r="N138" s="91"/>
    </row>
    <row r="139" spans="1:14" x14ac:dyDescent="0.35">
      <c r="A139" s="66" t="s">
        <v>950</v>
      </c>
      <c r="B139" s="66" t="s">
        <v>655</v>
      </c>
      <c r="C139" s="182">
        <v>1</v>
      </c>
      <c r="D139" s="118"/>
      <c r="E139" s="118"/>
      <c r="F139" s="103"/>
      <c r="G139" s="91"/>
      <c r="H139"/>
      <c r="K139" s="118"/>
      <c r="L139" s="118"/>
      <c r="M139" s="103"/>
      <c r="N139" s="91"/>
    </row>
    <row r="140" spans="1:14" x14ac:dyDescent="0.35">
      <c r="A140" s="66" t="s">
        <v>951</v>
      </c>
      <c r="B140" s="66" t="s">
        <v>146</v>
      </c>
      <c r="C140" s="182"/>
      <c r="D140" s="118"/>
      <c r="E140" s="118"/>
      <c r="F140" s="103"/>
      <c r="G140" s="91"/>
      <c r="H140"/>
      <c r="K140" s="118"/>
      <c r="L140" s="118"/>
      <c r="M140" s="103"/>
      <c r="N140" s="91"/>
    </row>
    <row r="141" spans="1:14" outlineLevel="1" x14ac:dyDescent="0.35">
      <c r="A141" s="66" t="s">
        <v>952</v>
      </c>
      <c r="C141" s="182"/>
      <c r="D141" s="118"/>
      <c r="E141" s="118"/>
      <c r="F141" s="103"/>
      <c r="G141" s="91"/>
      <c r="H141"/>
      <c r="K141" s="118"/>
      <c r="L141" s="118"/>
      <c r="M141" s="103"/>
      <c r="N141" s="91"/>
    </row>
    <row r="142" spans="1:14" outlineLevel="1" x14ac:dyDescent="0.35">
      <c r="A142" s="66" t="s">
        <v>953</v>
      </c>
      <c r="C142" s="182"/>
      <c r="D142" s="118"/>
      <c r="E142" s="118"/>
      <c r="F142" s="103"/>
      <c r="G142" s="91"/>
      <c r="H142"/>
      <c r="K142" s="118"/>
      <c r="L142" s="118"/>
      <c r="M142" s="103"/>
      <c r="N142" s="91"/>
    </row>
    <row r="143" spans="1:14" outlineLevel="1" x14ac:dyDescent="0.35">
      <c r="A143" s="66" t="s">
        <v>954</v>
      </c>
      <c r="C143" s="182"/>
      <c r="D143" s="118"/>
      <c r="E143" s="118"/>
      <c r="F143" s="103"/>
      <c r="G143" s="91"/>
      <c r="H143"/>
      <c r="K143" s="118"/>
      <c r="L143" s="118"/>
      <c r="M143" s="103"/>
      <c r="N143" s="91"/>
    </row>
    <row r="144" spans="1:14" outlineLevel="1" x14ac:dyDescent="0.35">
      <c r="A144" s="66" t="s">
        <v>955</v>
      </c>
      <c r="C144" s="182"/>
      <c r="D144" s="118"/>
      <c r="E144" s="118"/>
      <c r="F144" s="103"/>
      <c r="G144" s="91"/>
      <c r="H144"/>
      <c r="K144" s="118"/>
      <c r="L144" s="118"/>
      <c r="M144" s="103"/>
      <c r="N144" s="91"/>
    </row>
    <row r="145" spans="1:14" outlineLevel="1" x14ac:dyDescent="0.35">
      <c r="A145" s="66" t="s">
        <v>956</v>
      </c>
      <c r="C145" s="182"/>
      <c r="D145" s="118"/>
      <c r="E145" s="118"/>
      <c r="F145" s="103"/>
      <c r="G145" s="91"/>
      <c r="H145"/>
      <c r="K145" s="118"/>
      <c r="L145" s="118"/>
      <c r="M145" s="103"/>
      <c r="N145" s="91"/>
    </row>
    <row r="146" spans="1:14" outlineLevel="1" x14ac:dyDescent="0.35">
      <c r="A146" s="66" t="s">
        <v>957</v>
      </c>
      <c r="C146" s="182"/>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225">
        <f>SUMIF('[6]1121_gisement_eligible_SP_SCF_r'!$BG$2:$BG$65000,309,'[6]1121_gisement_eligible_SP_SCF_r'!$AA$2:$AA$65000)/1000000</f>
        <v>0</v>
      </c>
      <c r="D148" s="118"/>
      <c r="E148" s="118"/>
      <c r="F148" s="202">
        <f>IF($C$152=0,"",IF(C148="[for completion]","",C148/$C$152))</f>
        <v>0</v>
      </c>
      <c r="G148" s="91"/>
      <c r="H148"/>
      <c r="I148" s="83"/>
      <c r="K148" s="118"/>
      <c r="L148" s="118"/>
      <c r="M148" s="92"/>
      <c r="N148" s="91"/>
    </row>
    <row r="149" spans="1:14" x14ac:dyDescent="0.35">
      <c r="A149" s="66" t="s">
        <v>961</v>
      </c>
      <c r="B149" s="83" t="s">
        <v>962</v>
      </c>
      <c r="C149" s="225">
        <f>('[7]1121_Stats_ECBC_SCF'!$C$4+'[7]1121_Stats_ECBC_SCF'!$D$8)/1000000</f>
        <v>516.43764969649999</v>
      </c>
      <c r="D149" s="118"/>
      <c r="E149" s="118"/>
      <c r="F149" s="202">
        <f>IF($C$152=0,"",IF(C149="[for completion]","",C149/$C$152))</f>
        <v>0.30899237477451003</v>
      </c>
      <c r="G149" s="91"/>
      <c r="H149"/>
      <c r="I149" s="83"/>
      <c r="K149" s="118"/>
      <c r="L149" s="118"/>
      <c r="M149" s="92"/>
      <c r="N149" s="91"/>
    </row>
    <row r="150" spans="1:14" x14ac:dyDescent="0.35">
      <c r="A150" s="66" t="s">
        <v>963</v>
      </c>
      <c r="B150" s="83" t="s">
        <v>964</v>
      </c>
      <c r="C150" s="225">
        <f>('[7]1121_Stats_ECBC_SCF'!$D$7+'[7]1121_Stats_ECBC_SCF'!$C$3)/1000000</f>
        <v>551.79334569349999</v>
      </c>
      <c r="D150" s="118"/>
      <c r="E150" s="118"/>
      <c r="F150" s="202">
        <f>IF($C$152=0,"",IF(C150="[for completion]","",C150/$C$152))</f>
        <v>0.33014621681979633</v>
      </c>
      <c r="G150" s="91"/>
      <c r="H150"/>
      <c r="I150" s="83"/>
      <c r="K150" s="118"/>
      <c r="L150" s="118"/>
      <c r="M150" s="92"/>
      <c r="N150" s="91"/>
    </row>
    <row r="151" spans="1:14" ht="15" customHeight="1" x14ac:dyDescent="0.35">
      <c r="A151" s="66" t="s">
        <v>965</v>
      </c>
      <c r="B151" s="83" t="s">
        <v>966</v>
      </c>
      <c r="C151" s="225">
        <f>('[7]1121_Stats_ECBC_SCF'!$C$2+'[7]1121_Stats_ECBC_SCF'!$D$6)/1000000</f>
        <v>603.12950363000016</v>
      </c>
      <c r="D151" s="118"/>
      <c r="E151" s="118"/>
      <c r="F151" s="202">
        <f>IF($C$152=0,"",IF(C151="[for completion]","",C151/$C$152))</f>
        <v>0.36086140840569364</v>
      </c>
      <c r="G151" s="91"/>
      <c r="H151"/>
      <c r="I151" s="83"/>
      <c r="K151" s="118"/>
      <c r="L151" s="118"/>
      <c r="M151" s="92"/>
      <c r="N151" s="91"/>
    </row>
    <row r="152" spans="1:14" ht="15" customHeight="1" x14ac:dyDescent="0.35">
      <c r="A152" s="66" t="s">
        <v>967</v>
      </c>
      <c r="B152" s="93" t="s">
        <v>148</v>
      </c>
      <c r="C152" s="190">
        <f>SUM(C148:C151)</f>
        <v>1671.3604990200001</v>
      </c>
      <c r="D152" s="118"/>
      <c r="E152" s="118"/>
      <c r="F152" s="182">
        <f>SUM(F148:F151)</f>
        <v>1</v>
      </c>
      <c r="G152" s="91"/>
      <c r="H152"/>
      <c r="I152" s="83"/>
      <c r="K152" s="118"/>
      <c r="L152" s="118"/>
      <c r="M152" s="92"/>
      <c r="N152" s="91"/>
    </row>
    <row r="153" spans="1:14" ht="15" customHeight="1" outlineLevel="1" x14ac:dyDescent="0.35">
      <c r="A153" s="66" t="s">
        <v>968</v>
      </c>
      <c r="B153" s="95" t="s">
        <v>969</v>
      </c>
      <c r="D153" s="118"/>
      <c r="E153" s="118"/>
      <c r="F153" s="202">
        <f>IF($C$152=0,"",IF(C153="[for completion]","",C153/$C$152))</f>
        <v>0</v>
      </c>
      <c r="G153" s="91"/>
      <c r="H153"/>
      <c r="I153" s="83"/>
      <c r="K153" s="118"/>
      <c r="L153" s="118"/>
      <c r="M153" s="92"/>
      <c r="N153" s="91"/>
    </row>
    <row r="154" spans="1:14" ht="15" customHeight="1" outlineLevel="1" x14ac:dyDescent="0.35">
      <c r="A154" s="66" t="s">
        <v>970</v>
      </c>
      <c r="B154" s="95" t="s">
        <v>971</v>
      </c>
      <c r="D154" s="118"/>
      <c r="E154" s="118"/>
      <c r="F154" s="202">
        <f t="shared" ref="F154:F159" si="2">IF($C$152=0,"",IF(C154="[for completion]","",C154/$C$152))</f>
        <v>0</v>
      </c>
      <c r="G154" s="91"/>
      <c r="H154"/>
      <c r="I154" s="83"/>
      <c r="K154" s="118"/>
      <c r="L154" s="118"/>
      <c r="M154" s="92"/>
      <c r="N154" s="91"/>
    </row>
    <row r="155" spans="1:14" ht="15" customHeight="1" outlineLevel="1" x14ac:dyDescent="0.35">
      <c r="A155" s="66" t="s">
        <v>972</v>
      </c>
      <c r="B155" s="95" t="s">
        <v>973</v>
      </c>
      <c r="D155" s="118"/>
      <c r="E155" s="118"/>
      <c r="F155" s="202">
        <f t="shared" si="2"/>
        <v>0</v>
      </c>
      <c r="G155" s="91"/>
      <c r="H155"/>
      <c r="I155" s="83"/>
      <c r="K155" s="118"/>
      <c r="L155" s="118"/>
      <c r="M155" s="92"/>
      <c r="N155" s="91"/>
    </row>
    <row r="156" spans="1:14" ht="15" customHeight="1" outlineLevel="1" x14ac:dyDescent="0.35">
      <c r="A156" s="66" t="s">
        <v>974</v>
      </c>
      <c r="B156" s="95" t="s">
        <v>975</v>
      </c>
      <c r="C156" s="263">
        <f>(SUMIFS('[7]1121_Stats_ECBC_SCF'!$C$2:$C$65000,'[7]1121_Stats_ECBC_SCF'!$A$2:$A$65000,Référentiel!A20,'[7]1121_Stats_ECBC_SCF'!$B$2:$B$65000,Référentiel!A16)+SUMIFS('[7]1121_Stats_ECBC_SCF'!$D$2:$D$65000,'[7]1121_Stats_ECBC_SCF'!$A$2:$A$65000,Référentiel!A20,'[7]1121_Stats_ECBC_SCF'!$B$2:$B$65000,Référentiel!A16))/1000000</f>
        <v>424.99583430999996</v>
      </c>
      <c r="D156" s="118"/>
      <c r="E156" s="118"/>
      <c r="F156" s="202">
        <f t="shared" si="2"/>
        <v>0.25428136811848528</v>
      </c>
      <c r="G156" s="91"/>
      <c r="H156"/>
      <c r="I156" s="83"/>
      <c r="K156" s="118"/>
      <c r="L156" s="118"/>
      <c r="M156" s="92"/>
      <c r="N156" s="91"/>
    </row>
    <row r="157" spans="1:14" ht="15" customHeight="1" outlineLevel="1" x14ac:dyDescent="0.35">
      <c r="A157" s="66" t="s">
        <v>976</v>
      </c>
      <c r="B157" s="95" t="s">
        <v>977</v>
      </c>
      <c r="C157" s="263">
        <f>(SUMIFS('[7]1121_Stats_ECBC_SCF'!$C$2:$C$65000,'[7]1121_Stats_ECBC_SCF'!$A$2:$A$65000,Référentiel!A21,'[7]1121_Stats_ECBC_SCF'!$B$2:$B$65000,Référentiel!A16)+SUMIFS('[7]1121_Stats_ECBC_SCF'!$D$2:$D$65000,'[7]1121_Stats_ECBC_SCF'!$A$2:$A$65000,Référentiel!A21,'[7]1121_Stats_ECBC_SCF'!$B$2:$B$65000,Référentiel!A16))/1000000</f>
        <v>91.441815386499968</v>
      </c>
      <c r="D157" s="118"/>
      <c r="E157" s="118"/>
      <c r="F157" s="202">
        <f t="shared" si="2"/>
        <v>5.4711006656024685E-2</v>
      </c>
      <c r="G157" s="91"/>
      <c r="H157"/>
      <c r="I157" s="83"/>
      <c r="K157" s="118"/>
      <c r="L157" s="118"/>
      <c r="M157" s="92"/>
      <c r="N157" s="91"/>
    </row>
    <row r="158" spans="1:14" ht="15" customHeight="1" outlineLevel="1" x14ac:dyDescent="0.35">
      <c r="A158" s="66" t="s">
        <v>978</v>
      </c>
      <c r="B158" s="95" t="s">
        <v>979</v>
      </c>
      <c r="C158" s="263">
        <f>(SUMIFS('[7]1121_Stats_ECBC_SCF'!$C$2:$C$65000,'[7]1121_Stats_ECBC_SCF'!$A$2:$A$65000,Référentiel!A20,'[7]1121_Stats_ECBC_SCF'!$B$2:$B$65000,Référentiel!A17)+SUMIFS('[7]1121_Stats_ECBC_SCF'!$D$2:$D$65000,'[7]1121_Stats_ECBC_SCF'!$A$2:$A$65000,Référentiel!A20,'[7]1121_Stats_ECBC_SCF'!$B$2:$B$65000,Référentiel!A17))/1000000</f>
        <v>275.11034487000001</v>
      </c>
      <c r="D158" s="118"/>
      <c r="E158" s="118"/>
      <c r="F158" s="202">
        <f t="shared" si="2"/>
        <v>0.16460263661329233</v>
      </c>
      <c r="G158" s="91"/>
      <c r="H158"/>
      <c r="I158" s="83"/>
      <c r="K158" s="118"/>
      <c r="L158" s="118"/>
      <c r="M158" s="92"/>
      <c r="N158" s="91"/>
    </row>
    <row r="159" spans="1:14" ht="15" customHeight="1" outlineLevel="1" x14ac:dyDescent="0.35">
      <c r="A159" s="66" t="s">
        <v>980</v>
      </c>
      <c r="B159" s="95" t="s">
        <v>981</v>
      </c>
      <c r="C159" s="263">
        <f>(SUMIFS('[7]1121_Stats_ECBC_SCF'!$C$2:$C$65000,'[7]1121_Stats_ECBC_SCF'!$A$2:$A$65000,Référentiel!A21,'[7]1121_Stats_ECBC_SCF'!$B$2:$B$65000,Référentiel!A17)+SUMIFS('[7]1121_Stats_ECBC_SCF'!$D$2:$D$65000,'[7]1121_Stats_ECBC_SCF'!$A$2:$A$65000,Référentiel!A21,'[7]1121_Stats_ECBC_SCF'!$B$2:$B$65000,Référentiel!A17))/1000000</f>
        <v>276.68300082350004</v>
      </c>
      <c r="D159" s="118"/>
      <c r="E159" s="118"/>
      <c r="F159" s="202">
        <f t="shared" si="2"/>
        <v>0.16554358020650406</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2">
        <v>0</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238">
        <f>'[8]Large exposure'!$E$3</f>
        <v>0.23606797459395903</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35" fitToHeight="0" orientation="portrait" r:id="rId1"/>
  <headerFooter>
    <oddHeader>&amp;R&amp;G</oddHeader>
  </headerFooter>
  <rowBreaks count="1" manualBreakCount="1">
    <brk id="102"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Param</vt:lpstr>
      <vt:lpstr>Référentiel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2021-05-26T06:39:22Z</cp:lastPrinted>
  <dcterms:created xsi:type="dcterms:W3CDTF">2016-04-21T08:07:20Z</dcterms:created>
  <dcterms:modified xsi:type="dcterms:W3CDTF">2022-02-03T09:00:48Z</dcterms:modified>
</cp:coreProperties>
</file>