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30" yWindow="1290" windowWidth="22545" windowHeight="12465" tabRatio="879" firstSheet="1" activeTab="6"/>
  </bookViews>
  <sheets>
    <sheet name="Param" sheetId="23" r:id="rId1"/>
    <sheet name="Référentiel" sheetId="24" r:id="rId2"/>
    <sheet name="Disclaimer" sheetId="13" r:id="rId3"/>
    <sheet name="Introduction" sheetId="5" r:id="rId4"/>
    <sheet name="Completion Instructions" sheetId="6" r:id="rId5"/>
    <sheet name="FAQ" sheetId="7" r:id="rId6"/>
    <sheet name="A. HTT General" sheetId="8" r:id="rId7"/>
    <sheet name="B1. HTT Mortgage Assets" sheetId="9" r:id="rId8"/>
    <sheet name="B2. HTT Public Sector Assets" sheetId="10" r:id="rId9"/>
    <sheet name="B3. HTT Shipping Assets" sheetId="11" r:id="rId10"/>
    <sheet name="C. HTT Harmonised Glossary" sheetId="12" r:id="rId11"/>
    <sheet name="D. Insert Nat Trans Templ" sheetId="14" r:id="rId12"/>
    <sheet name="E. Optional ECB-ECAIs data" sheetId="18" r:id="rId13"/>
    <sheet name="F1. Sustainable M data" sheetId="19" r:id="rId14"/>
    <sheet name="G1. Crisis M Payment Holidays" sheetId="22" r:id="rId15"/>
    <sheet name="E.g. General" sheetId="15" r:id="rId16"/>
    <sheet name="E.g. Other" sheetId="16" r:id="rId17"/>
  </sheets>
  <externalReferences>
    <externalReference r:id="rId18"/>
    <externalReference r:id="rId19"/>
    <externalReference r:id="rId20"/>
    <externalReference r:id="rId21"/>
  </externalReferences>
  <definedNames>
    <definedName name="_xlnm._FilterDatabase" localSheetId="6" hidden="1">'A. HTT General'!$L$112:$L$126</definedName>
    <definedName name="_xlnm._FilterDatabase" localSheetId="7" hidden="1">'B1. HTT Mortgage Assets'!$A$11:$D$187</definedName>
    <definedName name="acceptable_use_policy" localSheetId="2">Disclaimer!#REF!</definedName>
    <definedName name="cut_off" localSheetId="1">[1]Param!$C$3</definedName>
    <definedName name="cut_off">Param!$C$3</definedName>
    <definedName name="general_tc" localSheetId="2">Disclaimer!$A$61</definedName>
    <definedName name="_xlnm.Print_Titles" localSheetId="2">Disclaimer!$2:$2</definedName>
    <definedName name="_xlnm.Print_Titles" localSheetId="5">FAQ!$4:$4</definedName>
    <definedName name="privacy_policy" localSheetId="2">Disclaimer!$A$136</definedName>
    <definedName name="_xlnm.Print_Area" localSheetId="6">'A. HTT General'!$A$1:$G$365</definedName>
    <definedName name="_xlnm.Print_Area" localSheetId="7">'B1. HTT Mortgage Assets'!$A$1:$G$524</definedName>
    <definedName name="_xlnm.Print_Area" localSheetId="8">'B2. HTT Public Sector Assets'!$A$1:$G$179</definedName>
    <definedName name="_xlnm.Print_Area" localSheetId="9">'B3. HTT Shipping Assets'!$A$1:$G$211</definedName>
    <definedName name="_xlnm.Print_Area" localSheetId="10">'C. HTT Harmonised Glossary'!$A$1:$C$57</definedName>
    <definedName name="_xlnm.Print_Area" localSheetId="4">'Completion Instructions'!$B$2:$J$71</definedName>
    <definedName name="_xlnm.Print_Area" localSheetId="2">Disclaimer!$A$1:$A$170</definedName>
    <definedName name="_xlnm.Print_Area" localSheetId="12">'E. Optional ECB-ECAIs data'!$A$2:$G$72</definedName>
    <definedName name="_xlnm.Print_Area" localSheetId="5">FAQ!$A$1:$C$28</definedName>
    <definedName name="_xlnm.Print_Area" localSheetId="3">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0" i="10" l="1"/>
  <c r="C159" i="10"/>
  <c r="C158" i="10"/>
  <c r="C157" i="10"/>
  <c r="C156" i="10"/>
  <c r="C151" i="10"/>
  <c r="C150" i="10"/>
  <c r="C149" i="10"/>
  <c r="C148" i="10"/>
  <c r="C17" i="8" l="1"/>
  <c r="E2" i="23"/>
  <c r="C39" i="10" l="1"/>
  <c r="C4" i="23" l="1"/>
  <c r="F4" i="23" s="1"/>
  <c r="F3" i="23"/>
  <c r="F2" i="23"/>
  <c r="D164" i="8" l="1"/>
  <c r="C132" i="10" l="1"/>
  <c r="C3" i="23"/>
  <c r="D2" i="23"/>
  <c r="C7" i="23" l="1"/>
  <c r="C8" i="23"/>
  <c r="C9" i="23" l="1"/>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7" i="19"/>
  <c r="G355" i="19" s="1"/>
  <c r="C367" i="19"/>
  <c r="F355" i="19" s="1"/>
  <c r="D346" i="9"/>
  <c r="C346" i="9"/>
  <c r="C585" i="9"/>
  <c r="D585" i="9"/>
  <c r="G343" i="19"/>
  <c r="G368" i="19"/>
  <c r="F368" i="19"/>
  <c r="F332" i="19"/>
  <c r="F598" i="19"/>
  <c r="G598" i="19"/>
  <c r="F599" i="19"/>
  <c r="G599" i="19"/>
  <c r="F600" i="19"/>
  <c r="G600" i="19"/>
  <c r="F601" i="19"/>
  <c r="G601" i="19"/>
  <c r="F597" i="19"/>
  <c r="D636" i="19"/>
  <c r="C636" i="19"/>
  <c r="D618" i="9"/>
  <c r="C618" i="9"/>
  <c r="F293" i="8"/>
  <c r="G293" i="8"/>
  <c r="F295" i="8"/>
  <c r="F307"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70" i="9"/>
  <c r="D372" i="9"/>
  <c r="G370" i="9" s="1"/>
  <c r="C372" i="9"/>
  <c r="F368" i="9" s="1"/>
  <c r="D365" i="9"/>
  <c r="G360" i="9" s="1"/>
  <c r="C365" i="9"/>
  <c r="F359" i="9" s="1"/>
  <c r="D328" i="9"/>
  <c r="G328" i="9" s="1"/>
  <c r="C328" i="9"/>
  <c r="F328" i="9" s="1"/>
  <c r="F579" i="19" l="1"/>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F227" i="8"/>
  <c r="F226" i="8"/>
  <c r="F225" i="8"/>
  <c r="F224" i="8"/>
  <c r="F223" i="8"/>
  <c r="F222" i="8"/>
  <c r="F221" i="8"/>
  <c r="F219" i="8"/>
  <c r="F218" i="8"/>
  <c r="F217" i="8"/>
  <c r="C295" i="8"/>
  <c r="C291" i="8"/>
  <c r="C307" i="8"/>
  <c r="D293" i="8"/>
  <c r="D295" i="8"/>
  <c r="D307" i="8"/>
  <c r="D291" i="8"/>
  <c r="C293"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D100" i="8"/>
  <c r="D138" i="8" s="1"/>
  <c r="C100" i="8"/>
  <c r="C138" i="8" s="1"/>
  <c r="C39" i="8" s="1"/>
  <c r="D77" i="8"/>
  <c r="G80" i="8" s="1"/>
  <c r="C77" i="8"/>
  <c r="C112" i="8" s="1"/>
  <c r="D112" i="8" s="1"/>
  <c r="D130" i="8" s="1"/>
  <c r="G121" i="8" s="1"/>
  <c r="C156" i="8" l="1"/>
  <c r="D45" i="8"/>
  <c r="G225" i="8"/>
  <c r="G222" i="8"/>
  <c r="G218" i="8"/>
  <c r="G227" i="8"/>
  <c r="G224" i="8"/>
  <c r="G221" i="8"/>
  <c r="G217" i="8"/>
  <c r="G226" i="8"/>
  <c r="G219" i="8"/>
  <c r="G223" i="8"/>
  <c r="C19" i="10"/>
  <c r="C130" i="8"/>
  <c r="F121" i="8" s="1"/>
  <c r="F36" i="10"/>
  <c r="G148" i="8"/>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28" i="8" l="1"/>
  <c r="F130" i="8" s="1"/>
  <c r="G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authors>
    <author>EL OUARDI AFAF</author>
  </authors>
  <commentList>
    <comment ref="C157" authorId="0">
      <text>
        <r>
          <rPr>
            <b/>
            <sz val="9"/>
            <color indexed="81"/>
            <rFont val="Tahoma"/>
            <family val="2"/>
          </rPr>
          <t>EL OUARDI AFAF:</t>
        </r>
        <r>
          <rPr>
            <sz val="9"/>
            <color indexed="81"/>
            <rFont val="Tahoma"/>
            <family val="2"/>
          </rPr>
          <t xml:space="preserve">
val 
</t>
        </r>
      </text>
    </comment>
  </commentList>
</comments>
</file>

<file path=xl/sharedStrings.xml><?xml version="1.0" encoding="utf-8"?>
<sst xmlns="http://schemas.openxmlformats.org/spreadsheetml/2006/main" count="6297" uniqueCount="2851">
  <si>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</si>
  <si>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</si>
  <si>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</si>
  <si>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</si>
  <si>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</si>
  <si>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</si>
  <si>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</si>
  <si>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</si>
  <si>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</si>
  <si>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</si>
  <si>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</si>
  <si>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</si>
  <si>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</si>
  <si>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</si>
  <si>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</si>
  <si>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</si>
  <si>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</si>
  <si>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</si>
  <si>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</si>
  <si>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</si>
  <si>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</si>
  <si>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</si>
  <si>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</si>
  <si>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</si>
  <si>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</si>
  <si>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</si>
  <si>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</si>
  <si>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</si>
  <si>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</si>
  <si>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</si>
  <si>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</si>
  <si>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</si>
  <si>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</si>
  <si>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</si>
  <si>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</si>
  <si>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</si>
  <si>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</si>
  <si>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</si>
  <si>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</si>
  <si>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</si>
  <si>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</si>
  <si>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</si>
  <si>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</si>
  <si>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</si>
  <si>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</si>
  <si>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</si>
  <si>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</si>
  <si>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</si>
  <si>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</si>
  <si>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</si>
  <si>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</si>
  <si>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</si>
  <si>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</si>
  <si>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</si>
  <si>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</si>
  <si>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</si>
  <si>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</si>
  <si>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</si>
  <si>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</si>
  <si>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</si>
  <si>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</si>
  <si>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</si>
  <si>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</si>
  <si>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</si>
  <si>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</si>
  <si>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</si>
  <si>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</si>
  <si>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</si>
  <si>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</si>
  <si>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</si>
  <si>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</si>
  <si>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</si>
  <si>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</si>
  <si>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</si>
  <si>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</si>
  <si>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</si>
  <si>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</si>
  <si>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</si>
  <si>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</si>
  <si>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</si>
  <si>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</si>
  <si>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</si>
  <si>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</si>
  <si>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</si>
  <si>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</si>
  <si>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</si>
  <si>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</si>
  <si>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</si>
  <si>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</si>
  <si>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</si>
  <si>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</si>
  <si>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</si>
  <si>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</si>
  <si>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</si>
  <si>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</si>
  <si>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</si>
  <si>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</si>
  <si>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</si>
  <si>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</si>
  <si>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</si>
  <si>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</si>
  <si>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</si>
  <si>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</si>
  <si>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</si>
  <si>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</si>
  <si>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</si>
  <si>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</si>
  <si>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</si>
  <si>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</si>
  <si>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</si>
  <si>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</si>
  <si>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</si>
  <si>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</si>
  <si>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</si>
  <si>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</si>
  <si>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</si>
  <si>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</si>
  <si>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</si>
  <si>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</si>
  <si>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</si>
  <si>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</si>
  <si>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</si>
  <si>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</si>
  <si>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</si>
  <si>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</si>
  <si>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</si>
  <si>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</si>
  <si>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</si>
  <si>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</si>
  <si>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</si>
  <si>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</si>
  <si>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</si>
  <si>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</si>
  <si>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</si>
  <si>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</si>
  <si>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</si>
  <si>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</si>
  <si>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</si>
  <si>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</si>
  <si>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</si>
  <si>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</si>
  <si>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</si>
  <si>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</si>
  <si>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</si>
  <si>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</si>
  <si>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</si>
  <si>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</si>
  <si>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</si>
  <si>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</si>
  <si>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</si>
  <si>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</si>
  <si>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</si>
  <si>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</si>
  <si>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</si>
  <si>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</si>
  <si>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</si>
  <si>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</si>
  <si>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</si>
  <si>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</si>
  <si>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</si>
  <si>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</si>
  <si>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</si>
  <si>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</si>
  <si>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</si>
  <si>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</si>
  <si>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</si>
  <si>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</si>
  <si>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</si>
  <si>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</si>
  <si>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</si>
  <si>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</si>
  <si>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</si>
  <si>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</si>
  <si>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</si>
  <si>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</si>
  <si>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</si>
  <si>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</si>
  <si>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</si>
  <si>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</si>
  <si>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</si>
  <si>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</si>
  <si>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</si>
  <si>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</si>
  <si>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</si>
  <si>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</si>
  <si>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</si>
  <si>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</si>
  <si>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</si>
  <si>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</si>
  <si>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</si>
  <si>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</si>
  <si>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</si>
  <si>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</si>
  <si>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</si>
  <si>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</si>
  <si>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</si>
  <si>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</si>
  <si>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</si>
  <si>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</si>
  <si>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</si>
  <si>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</si>
  <si>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</si>
  <si>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</si>
  <si>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</si>
  <si>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</si>
  <si>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</si>
  <si>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</si>
  <si>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</si>
  <si>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</si>
  <si>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</si>
  <si>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</si>
  <si>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</si>
  <si>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</si>
  <si>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</si>
  <si>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</si>
  <si>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</si>
  <si>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</si>
  <si>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</si>
  <si>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</si>
  <si>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</si>
  <si>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</si>
  <si>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</si>
  <si>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</si>
  <si>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</si>
  <si>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</si>
  <si>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</si>
  <si>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</si>
  <si>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</si>
  <si>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</si>
  <si>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</si>
  <si>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</si>
  <si>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</si>
  <si>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</si>
  <si>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</si>
  <si>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</si>
  <si>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</si>
  <si>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</si>
  <si>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</si>
  <si>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</si>
  <si>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</si>
  <si>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</si>
  <si>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</si>
  <si>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</si>
  <si>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</si>
  <si>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</si>
  <si>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</si>
  <si>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</si>
  <si>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</si>
  <si>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</si>
  <si>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</si>
  <si>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</si>
  <si>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</si>
  <si>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</si>
  <si>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</si>
  <si>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</si>
  <si>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</si>
  <si>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</si>
  <si>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</si>
  <si>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</si>
  <si>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</si>
  <si>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</si>
  <si>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</si>
  <si>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</si>
  <si>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</si>
  <si>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</si>
  <si>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</si>
  <si>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</si>
  <si>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</si>
  <si>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</si>
  <si>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</si>
  <si>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</si>
  <si>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</si>
  <si>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</si>
  <si>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</si>
  <si>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</si>
  <si>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</si>
  <si>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</si>
  <si>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</si>
  <si>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</si>
  <si>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</si>
  <si>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</si>
  <si>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</si>
  <si>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</si>
  <si>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</si>
  <si>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</si>
  <si>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</si>
  <si>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</si>
  <si>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</si>
  <si>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</si>
  <si>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</si>
  <si>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</si>
  <si>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</si>
  <si>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</si>
  <si>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</si>
  <si>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</si>
  <si>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</si>
  <si>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</si>
  <si>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</si>
  <si>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</si>
  <si>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</si>
  <si>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</si>
  <si>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</si>
  <si>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</si>
  <si>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</si>
  <si>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</si>
  <si>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</si>
  <si>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</si>
  <si>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</si>
  <si>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</si>
  <si>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</si>
  <si>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</si>
  <si>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</si>
  <si>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</si>
  <si>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</si>
  <si>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</si>
  <si>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</si>
  <si>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</si>
  <si>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</si>
  <si>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</si>
  <si>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</si>
  <si>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</si>
  <si>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</si>
  <si>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</si>
  <si>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</si>
  <si>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</si>
  <si>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</si>
  <si>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</si>
  <si>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</si>
  <si>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</si>
  <si>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</si>
  <si>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</si>
  <si>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</si>
  <si>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</si>
  <si>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</si>
  <si>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</si>
  <si>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</si>
  <si>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</si>
  <si>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</si>
  <si>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</si>
  <si>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</si>
  <si>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</si>
  <si>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</si>
  <si>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</si>
  <si>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</si>
  <si>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</si>
  <si>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</si>
  <si>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</si>
  <si>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</si>
  <si>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</si>
  <si>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</si>
  <si>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</si>
  <si>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</si>
  <si>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</si>
  <si>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</si>
  <si>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</si>
  <si>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</si>
  <si>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</si>
  <si>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</si>
  <si>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</si>
  <si>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</si>
  <si>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</si>
  <si>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</si>
  <si>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</si>
  <si>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</si>
  <si>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</si>
  <si>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</si>
  <si>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</si>
  <si>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</si>
  <si>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</si>
  <si>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</si>
  <si>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</si>
  <si>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</si>
  <si>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</si>
  <si>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</si>
  <si>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</si>
  <si>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</si>
  <si>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</si>
  <si>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</si>
  <si>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</si>
  <si>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</si>
  <si>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</si>
  <si>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</si>
  <si>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</si>
  <si>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</si>
  <si>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</si>
  <si>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</si>
  <si>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</si>
  <si>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</si>
  <si>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</si>
  <si>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</si>
  <si>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</si>
  <si>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</si>
  <si>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</si>
  <si>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</si>
  <si>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</si>
  <si>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</si>
  <si>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</si>
  <si>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</si>
  <si>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</si>
  <si>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</si>
  <si>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</si>
  <si>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</si>
  <si>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</si>
  <si>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</si>
  <si>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</si>
  <si>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</si>
  <si>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</si>
  <si>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</si>
  <si>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</si>
  <si>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</si>
  <si>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</si>
  <si>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</si>
  <si>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</si>
  <si>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</si>
  <si>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</si>
  <si>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</si>
  <si>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</si>
  <si>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</si>
  <si>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</si>
  <si>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</si>
  <si>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</si>
  <si>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</si>
  <si>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</si>
  <si>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</si>
  <si>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</si>
  <si>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</si>
  <si>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</si>
  <si>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</si>
  <si>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</si>
  <si>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</si>
  <si>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</si>
  <si>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</si>
  <si>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</si>
  <si>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</si>
  <si>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</si>
  <si>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</si>
  <si>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</si>
  <si>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</si>
  <si>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</si>
  <si>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</si>
  <si>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</si>
  <si>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</si>
  <si>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</si>
  <si>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</si>
  <si>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</si>
  <si>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</si>
  <si>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</si>
  <si>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</si>
  <si>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</si>
  <si>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</si>
  <si>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</si>
  <si>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</si>
  <si>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</si>
  <si>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</si>
  <si>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</si>
  <si>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</si>
  <si>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</si>
  <si>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</si>
  <si>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</si>
  <si>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</si>
  <si>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</si>
  <si>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</si>
  <si>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</si>
  <si>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</si>
  <si>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</si>
  <si>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</si>
  <si>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</si>
  <si>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</si>
  <si>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</si>
  <si>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</si>
  <si>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</si>
  <si>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</si>
  <si>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</si>
  <si>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</si>
  <si>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</si>
  <si>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</si>
  <si>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</si>
  <si>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</si>
  <si>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</si>
  <si>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</si>
  <si>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</si>
  <si>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</si>
  <si>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</si>
  <si>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</si>
  <si>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</si>
  <si>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</si>
  <si>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</si>
  <si>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</si>
  <si>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</si>
  <si>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</si>
  <si>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</si>
  <si>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</si>
  <si>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</si>
  <si>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</si>
  <si>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</si>
  <si>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</si>
  <si>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</si>
  <si>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</si>
  <si>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</si>
  <si>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</si>
  <si>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</si>
  <si>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</si>
  <si>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</si>
  <si>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</si>
  <si>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</si>
  <si>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</si>
  <si>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</si>
  <si>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</si>
  <si>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</si>
  <si>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</si>
  <si>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</si>
  <si>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</si>
  <si>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</si>
  <si>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</si>
  <si>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</si>
  <si>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</si>
  <si>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</si>
  <si>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</si>
  <si>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</si>
  <si>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</si>
  <si>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</si>
  <si>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</si>
  <si>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</si>
  <si>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</si>
  <si>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</si>
  <si>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</si>
  <si>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</si>
  <si>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</si>
  <si>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</si>
  <si>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</si>
  <si>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</si>
  <si>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</si>
  <si>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</si>
  <si>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</si>
  <si>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</si>
  <si>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</si>
  <si>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</si>
  <si>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</si>
  <si>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</si>
  <si>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</si>
  <si>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</si>
  <si>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</si>
  <si>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</si>
  <si>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</si>
  <si>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</si>
  <si>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</si>
  <si>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</si>
  <si>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</si>
  <si>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</si>
  <si>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</si>
  <si>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</si>
  <si>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</si>
  <si>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</si>
  <si>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</si>
  <si>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</si>
  <si>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</si>
  <si>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</si>
  <si>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</si>
  <si>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</si>
  <si>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</si>
  <si>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</si>
  <si>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</si>
  <si>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</si>
  <si>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</si>
  <si>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</si>
  <si>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</si>
  <si>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</si>
  <si>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</si>
  <si>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</si>
  <si>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</si>
  <si>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</si>
  <si>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</si>
  <si>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</si>
  <si>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</si>
  <si>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</si>
  <si>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</si>
  <si>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</si>
  <si>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</si>
  <si>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</si>
  <si>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</si>
  <si>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</si>
  <si>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</si>
  <si>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</si>
  <si>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</si>
  <si>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</si>
  <si>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</si>
  <si>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</si>
  <si>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</si>
  <si>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</si>
  <si>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</si>
  <si>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</si>
  <si>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</si>
  <si>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</si>
  <si>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</si>
  <si>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</si>
  <si>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</si>
  <si>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</si>
  <si>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</si>
  <si>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</si>
  <si>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</si>
  <si>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</si>
  <si>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</si>
  <si>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</si>
  <si>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</si>
  <si>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</si>
  <si>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</si>
  <si>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</si>
  <si>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</si>
  <si>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</si>
  <si>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</si>
  <si>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</si>
  <si>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</si>
  <si>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</si>
  <si>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</si>
  <si>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</si>
  <si>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</si>
  <si>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</si>
  <si>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</si>
  <si>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</si>
  <si>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</si>
  <si>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</si>
  <si>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</si>
  <si>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</si>
  <si>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</si>
  <si>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</si>
  <si>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</si>
  <si>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</si>
  <si>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</si>
  <si>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</si>
  <si>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</si>
  <si>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</si>
  <si>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</si>
  <si>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</si>
  <si>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</si>
  <si>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</si>
  <si>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</si>
  <si>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</si>
  <si>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</si>
  <si>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</si>
  <si>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</si>
  <si>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</si>
  <si>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</si>
  <si>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</si>
  <si>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</si>
  <si>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</si>
  <si>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</si>
  <si>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</si>
  <si>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</si>
  <si>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</si>
  <si>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</si>
  <si>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</si>
  <si>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</si>
  <si>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</si>
  <si>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</si>
  <si>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</si>
  <si>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</si>
  <si>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</si>
  <si>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</si>
  <si>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</si>
  <si>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</si>
  <si>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</si>
  <si>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</si>
  <si>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</si>
  <si>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</si>
  <si>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</si>
  <si>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</si>
  <si>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</si>
  <si>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</si>
  <si>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</si>
  <si>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</si>
  <si>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</si>
  <si>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</si>
  <si>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</si>
  <si>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</si>
  <si>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</si>
  <si>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</si>
  <si>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</si>
  <si>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</si>
  <si>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</si>
  <si>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</si>
  <si>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</si>
  <si>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</si>
  <si>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</si>
  <si>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</si>
  <si>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</si>
  <si>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</si>
  <si>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</si>
  <si>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</si>
  <si>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</si>
  <si>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</si>
  <si>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</si>
  <si>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</si>
  <si>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</si>
  <si>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</si>
  <si>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</si>
  <si>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</si>
  <si>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</si>
  <si>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</si>
  <si>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</si>
  <si>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</si>
  <si>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</si>
  <si>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</si>
  <si>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</si>
  <si>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</si>
  <si>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</si>
  <si>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</si>
  <si>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</si>
  <si>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</si>
  <si>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</si>
  <si>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</si>
  <si>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</si>
  <si>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</si>
  <si>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</si>
  <si>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</si>
  <si>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</si>
  <si>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</si>
  <si>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</si>
  <si>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</si>
  <si>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</si>
  <si>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</si>
  <si>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</si>
  <si>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</si>
  <si>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</si>
  <si>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</si>
  <si>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</si>
  <si>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</si>
  <si>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</si>
  <si>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</si>
  <si>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</si>
  <si>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</si>
  <si>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</si>
  <si>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</si>
  <si>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</si>
  <si>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</si>
  <si>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</si>
  <si>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</si>
  <si>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</si>
  <si>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</si>
  <si>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</si>
  <si>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</si>
  <si>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</si>
  <si>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</si>
  <si>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</si>
  <si>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</si>
  <si>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</si>
  <si>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</si>
  <si>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</si>
  <si>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</si>
  <si>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</si>
  <si>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</si>
  <si>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</si>
  <si>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</si>
  <si>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</si>
  <si>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</si>
  <si>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</si>
  <si>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</si>
  <si>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</si>
  <si>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</si>
  <si>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</si>
  <si>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</si>
  <si>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</si>
  <si>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</si>
  <si>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</si>
  <si>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</si>
  <si>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</si>
  <si>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</si>
  <si>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</si>
  <si>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</si>
  <si>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</si>
  <si>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</si>
  <si>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</si>
  <si>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</si>
  <si>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</si>
  <si>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</si>
  <si>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</si>
  <si>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</si>
  <si>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</si>
  <si>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</si>
  <si>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</si>
  <si>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</si>
  <si>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</si>
  <si>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</si>
  <si>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</si>
  <si>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</si>
  <si>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</si>
  <si>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</si>
  <si>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</si>
  <si>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</si>
  <si>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</si>
  <si>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</si>
  <si>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</si>
  <si>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</si>
  <si>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</si>
  <si>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</si>
  <si>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</si>
  <si>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</si>
  <si>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</si>
  <si>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</si>
  <si>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</si>
  <si>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</si>
  <si>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</si>
  <si>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</si>
  <si>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</si>
  <si>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</si>
  <si>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</si>
  <si>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</si>
  <si>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</si>
  <si>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</si>
  <si>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</si>
  <si>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</si>
  <si>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</si>
  <si>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</si>
  <si>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</si>
  <si>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</si>
  <si>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</si>
  <si>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</si>
  <si>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</si>
  <si>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</si>
  <si>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</si>
  <si>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</si>
  <si>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</si>
  <si>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</si>
  <si>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</si>
  <si>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</si>
  <si>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</si>
  <si>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</si>
  <si>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</si>
  <si>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</si>
  <si>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</si>
  <si>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</si>
  <si>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</si>
  <si>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</si>
  <si>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</si>
  <si>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</si>
  <si>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</si>
  <si>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</si>
  <si>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</si>
  <si>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</si>
  <si>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</si>
  <si>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</si>
  <si>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</si>
  <si>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</si>
  <si>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</si>
  <si>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</si>
  <si>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</si>
  <si>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</si>
  <si>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</si>
  <si>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</si>
  <si>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</si>
  <si>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</si>
  <si>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</si>
  <si>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</si>
  <si>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</si>
  <si>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</si>
  <si>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</si>
  <si>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</si>
  <si>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</si>
  <si>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</si>
  <si>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</si>
  <si>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</si>
  <si>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</si>
  <si>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</si>
  <si>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</si>
  <si>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</si>
  <si>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</si>
  <si>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</si>
  <si>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</si>
  <si>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</si>
  <si>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</si>
  <si>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</si>
  <si>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</si>
  <si>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</si>
  <si>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</si>
  <si>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</si>
  <si>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</si>
  <si>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</si>
  <si>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</si>
  <si>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</si>
  <si>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</si>
  <si>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</si>
  <si>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</si>
  <si>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</si>
  <si>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</si>
  <si>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</si>
  <si>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</si>
  <si>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</si>
  <si>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</si>
  <si>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</si>
  <si>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</si>
  <si>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</si>
  <si>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</si>
  <si>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</si>
  <si>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</si>
  <si>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</si>
  <si>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</si>
  <si>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</si>
  <si>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</si>
  <si>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</si>
  <si>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</si>
  <si>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</si>
  <si>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</si>
  <si>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</si>
  <si>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</si>
  <si>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</si>
  <si>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</si>
  <si>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</si>
  <si>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</si>
  <si>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</si>
  <si>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</si>
  <si>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</si>
  <si>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</si>
  <si>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</si>
  <si>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</si>
  <si>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</si>
  <si>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</si>
  <si>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</si>
  <si>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</si>
  <si>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</si>
  <si>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</si>
  <si>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</si>
  <si>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</si>
  <si>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</si>
  <si>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</si>
  <si>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</si>
  <si>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</si>
  <si>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</si>
  <si>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</si>
  <si>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</si>
  <si>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</si>
  <si>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</si>
  <si>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</si>
  <si>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</si>
  <si>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</si>
  <si>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</si>
  <si>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</si>
  <si>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</si>
  <si>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</si>
  <si>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</si>
  <si>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</si>
  <si>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</si>
  <si>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</si>
  <si>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</si>
  <si>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</si>
  <si>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</si>
  <si>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</si>
  <si>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</si>
  <si>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</si>
  <si>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</si>
  <si>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</si>
  <si>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</si>
  <si>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</si>
  <si>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</si>
  <si>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</si>
  <si>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</si>
  <si>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</si>
  <si>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</si>
  <si>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</si>
  <si>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</si>
  <si>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</si>
  <si>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</si>
  <si>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</si>
  <si>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</si>
  <si>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</si>
  <si>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</si>
  <si>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</si>
  <si>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</si>
  <si>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</si>
  <si>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</si>
  <si>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</si>
  <si>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</si>
  <si>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</si>
  <si>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</si>
  <si>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</si>
  <si>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</si>
  <si>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</si>
  <si>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</si>
  <si>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</si>
  <si>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</si>
  <si>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</si>
  <si>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</si>
  <si>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</si>
  <si>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</si>
  <si>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</si>
  <si>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</si>
  <si>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</si>
  <si>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</si>
  <si>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</si>
  <si>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</si>
  <si>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</si>
  <si>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</si>
  <si>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</si>
  <si>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</si>
  <si>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</si>
  <si>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</si>
  <si>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</si>
  <si>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</si>
  <si>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</si>
  <si>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</si>
  <si>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</si>
  <si>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</si>
  <si>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</si>
  <si>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</si>
  <si>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</si>
  <si>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</si>
  <si>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</si>
  <si>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</si>
  <si>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</si>
  <si>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</si>
  <si>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</si>
  <si>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</si>
  <si>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</si>
  <si>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</si>
  <si>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</si>
  <si>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</si>
  <si>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</si>
  <si>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</si>
  <si>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</si>
  <si>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</si>
  <si>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</si>
  <si>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</si>
  <si>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</si>
  <si>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</si>
  <si>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</si>
  <si>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</si>
  <si>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</si>
  <si>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</si>
  <si>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</si>
  <si>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</si>
  <si>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</si>
  <si>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</si>
  <si>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</si>
  <si>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</si>
  <si>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</si>
  <si>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</si>
  <si>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</si>
  <si>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</si>
  <si>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</si>
  <si>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</si>
  <si>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</si>
  <si>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</si>
  <si>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</si>
  <si>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</si>
  <si>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</si>
  <si>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</si>
  <si>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</si>
  <si>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</si>
  <si>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</si>
  <si>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</si>
  <si>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</si>
  <si>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</si>
  <si>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</si>
  <si>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</si>
  <si>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</si>
  <si>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</si>
  <si>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</si>
  <si>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</si>
  <si>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</si>
  <si>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</si>
  <si>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</si>
  <si>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</si>
  <si>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</si>
  <si>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</si>
  <si>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</si>
  <si>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</si>
  <si>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</si>
  <si>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</si>
  <si>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</si>
  <si>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</si>
  <si>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</si>
  <si>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</si>
  <si>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</si>
  <si>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</si>
  <si>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</si>
  <si>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</si>
  <si>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</si>
  <si>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</si>
  <si>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</si>
  <si>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</si>
  <si>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</si>
  <si>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</si>
  <si>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</si>
  <si>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</si>
  <si>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</si>
  <si>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</si>
  <si>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</si>
  <si>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</si>
  <si>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</si>
  <si>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</si>
  <si>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</si>
  <si>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</si>
  <si>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</si>
  <si>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</si>
  <si>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</si>
  <si>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</si>
  <si>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</si>
  <si>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</si>
  <si>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</si>
  <si>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</si>
  <si>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</si>
  <si>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</si>
  <si>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</si>
  <si>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</si>
  <si>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</si>
  <si>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</si>
  <si>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</si>
  <si>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</si>
  <si>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</si>
  <si>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</si>
  <si>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</si>
  <si>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</si>
  <si>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</si>
  <si>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</si>
  <si>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</si>
  <si>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</si>
  <si>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</si>
  <si>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</si>
  <si>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</si>
  <si>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</si>
  <si>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</si>
  <si>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</si>
  <si>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</si>
  <si>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</si>
  <si>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</si>
  <si>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</si>
  <si>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</si>
  <si>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</si>
  <si>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</si>
  <si>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</si>
  <si>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</si>
  <si>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</si>
  <si>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</si>
  <si>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</si>
  <si>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</si>
  <si>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</si>
  <si>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</si>
  <si>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</si>
  <si>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</si>
  <si>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</si>
  <si>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</si>
  <si>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</si>
  <si>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</si>
  <si>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</si>
  <si>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</si>
  <si>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</si>
  <si>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</si>
  <si>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</si>
  <si>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</si>
  <si>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</si>
  <si>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</si>
  <si>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</si>
  <si>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</si>
  <si>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</si>
  <si>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</si>
  <si>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</si>
  <si>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</si>
  <si>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</si>
  <si>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</si>
  <si>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</si>
  <si>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</si>
  <si>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</si>
  <si>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</si>
  <si>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</si>
  <si>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</si>
  <si>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</si>
  <si>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</si>
  <si>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</si>
  <si>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</si>
  <si>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</si>
  <si>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</si>
  <si>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</si>
  <si>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</si>
  <si>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</si>
  <si>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</si>
  <si>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</si>
  <si>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</si>
  <si>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</si>
  <si>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</si>
  <si>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</si>
  <si>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</si>
  <si>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</si>
  <si>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</si>
  <si>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</si>
  <si>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</si>
  <si>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</si>
  <si>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</si>
  <si>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</si>
  <si>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</si>
  <si>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</si>
  <si>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</si>
  <si>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</si>
  <si>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</si>
  <si>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</si>
  <si>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</si>
  <si>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</si>
  <si>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</si>
  <si>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</si>
  <si>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</si>
  <si>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</si>
  <si>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</si>
  <si>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</si>
  <si>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</si>
  <si>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</si>
  <si>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</si>
  <si>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</si>
  <si>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</si>
  <si>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</si>
  <si>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</si>
  <si>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</si>
  <si>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</si>
  <si>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</si>
  <si>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</si>
  <si>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</si>
  <si>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</si>
  <si>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</si>
  <si>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</si>
  <si>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</si>
  <si>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</si>
  <si>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</si>
  <si>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</si>
  <si>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</si>
  <si>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</si>
  <si>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</si>
  <si>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</si>
  <si>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</si>
  <si>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</si>
  <si>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</si>
  <si>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</si>
  <si>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</si>
  <si>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</si>
  <si>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</si>
  <si>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</si>
  <si>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</si>
  <si>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</si>
  <si>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</si>
  <si>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</si>
  <si>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</si>
  <si>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</si>
  <si>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</si>
  <si>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</si>
  <si>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</si>
  <si>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</si>
  <si>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</si>
  <si>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</si>
  <si>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</si>
  <si>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</si>
  <si>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</si>
  <si>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</si>
  <si>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</si>
  <si>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</si>
  <si>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</si>
  <si>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</si>
  <si>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</si>
  <si>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</si>
  <si>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</si>
  <si>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</si>
  <si>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</si>
  <si>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</si>
  <si>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</si>
  <si>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</si>
  <si>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</si>
  <si>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</si>
  <si>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</si>
  <si>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</si>
  <si>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</si>
  <si>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</si>
  <si>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</si>
  <si>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</si>
  <si>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</si>
  <si>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</si>
  <si>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</si>
  <si>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</si>
  <si>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</si>
  <si>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</si>
  <si>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</si>
  <si>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</si>
  <si>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</si>
  <si>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</si>
  <si>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</si>
  <si>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</si>
  <si>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</si>
  <si>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</si>
  <si>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</si>
  <si>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</si>
  <si>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</si>
  <si>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</si>
  <si>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</si>
  <si>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</si>
  <si>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</si>
  <si>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</si>
  <si>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</si>
  <si>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</si>
  <si>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</si>
  <si>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</si>
  <si>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</si>
  <si>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</si>
  <si>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</si>
  <si>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</si>
  <si>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</si>
  <si>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</si>
  <si>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</si>
  <si>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</si>
  <si>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</si>
  <si>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</si>
  <si>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</si>
  <si>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</si>
  <si>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</si>
  <si>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</si>
  <si>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</si>
  <si>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</si>
  <si>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</si>
  <si>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</si>
  <si>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</si>
  <si>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</si>
  <si>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</si>
  <si>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</si>
  <si>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</si>
  <si>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</si>
  <si>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</si>
  <si>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</si>
  <si>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</si>
  <si>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</si>
  <si>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</si>
  <si>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</si>
  <si>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</si>
  <si>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</si>
  <si>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</si>
  <si>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</si>
  <si>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</si>
  <si>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</si>
  <si>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</si>
  <si>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</si>
  <si>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</si>
  <si>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</si>
  <si>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</si>
  <si>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</si>
  <si>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</si>
  <si>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</si>
  <si>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</si>
  <si>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</si>
  <si>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</si>
  <si>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</si>
  <si>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</si>
  <si>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</si>
  <si>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</si>
  <si>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</si>
  <si>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</si>
  <si>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</si>
  <si>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</si>
  <si>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</si>
  <si>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</si>
  <si>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</si>
  <si>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</si>
  <si>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</si>
  <si>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</si>
  <si>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</si>
  <si>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</si>
  <si>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</si>
  <si>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</si>
  <si>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</si>
  <si>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</si>
  <si>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</si>
  <si>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</si>
  <si>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</si>
  <si>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</si>
  <si>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</si>
  <si>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</si>
  <si>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</si>
  <si>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</si>
  <si>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</si>
  <si>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</si>
  <si>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</si>
  <si>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</si>
  <si>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</si>
  <si>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</si>
  <si>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</si>
  <si>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</si>
  <si>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</si>
  <si>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</si>
  <si>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</si>
  <si>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</si>
  <si>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</si>
  <si>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</si>
  <si>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</si>
  <si>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</si>
  <si>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</si>
  <si>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</si>
  <si>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</si>
  <si>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</si>
  <si>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</si>
  <si>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</si>
  <si>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</si>
  <si>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</si>
  <si>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</si>
  <si>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</si>
  <si>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</si>
  <si>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</si>
  <si>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</si>
  <si>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</si>
  <si>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</si>
  <si>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</si>
  <si>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</si>
  <si>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</si>
  <si>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</si>
  <si>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</si>
  <si>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</si>
  <si>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</si>
  <si>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</si>
  <si>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</si>
  <si>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</si>
  <si>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</si>
  <si>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</si>
  <si>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</si>
  <si>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</si>
  <si>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</si>
  <si>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</si>
  <si>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</si>
  <si>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</si>
  <si>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</si>
  <si>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</si>
  <si>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</si>
  <si>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</si>
  <si>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</si>
  <si>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</si>
  <si>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</si>
  <si>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</si>
  <si>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</si>
  <si>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</si>
  <si>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</si>
  <si>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</si>
  <si>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</si>
  <si>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</si>
  <si>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</si>
  <si>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</si>
  <si>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</si>
  <si>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</si>
  <si>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</si>
  <si>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</si>
  <si>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</si>
  <si>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</si>
  <si>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</si>
  <si>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</si>
  <si>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</si>
  <si>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</si>
  <si>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</si>
  <si>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</si>
  <si>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</si>
  <si>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</si>
  <si>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</si>
  <si>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</si>
  <si>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</si>
  <si>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</si>
  <si>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</si>
  <si>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</si>
  <si>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</si>
  <si>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</si>
  <si>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</si>
  <si>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</si>
  <si>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</si>
  <si>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</si>
  <si>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</si>
  <si>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</si>
  <si>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</si>
  <si>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</si>
  <si>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</si>
  <si>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</si>
  <si>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</si>
  <si>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</si>
  <si>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</si>
  <si>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</si>
  <si>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</si>
  <si>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</si>
  <si>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</si>
  <si>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</si>
  <si>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</si>
  <si>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</si>
  <si>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</si>
  <si>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</si>
  <si>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</si>
  <si>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</si>
  <si>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</si>
  <si>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</si>
  <si>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</si>
  <si>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</si>
  <si>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</si>
  <si>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</si>
  <si>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</si>
  <si>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</si>
  <si>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</si>
  <si>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</si>
  <si>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</si>
  <si>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</si>
  <si>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</si>
  <si>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</si>
  <si>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</si>
  <si>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</si>
  <si>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</si>
  <si>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</si>
  <si>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</si>
  <si>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</si>
  <si>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</si>
  <si>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</si>
  <si>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</si>
  <si>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</si>
  <si>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</si>
  <si>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</si>
  <si>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</si>
  <si>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</si>
  <si>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</si>
  <si>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</si>
  <si>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</si>
  <si>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</si>
  <si>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</si>
  <si>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</si>
  <si>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</si>
  <si>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</si>
  <si>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</si>
  <si>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</si>
  <si>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</si>
  <si>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</si>
  <si>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</si>
  <si>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</si>
  <si>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</si>
  <si>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</si>
  <si>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</si>
  <si>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</si>
  <si>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</si>
  <si>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</si>
  <si>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</si>
  <si>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</si>
  <si>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</si>
  <si>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</si>
  <si>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</si>
  <si>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</si>
  <si>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</si>
  <si>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</si>
  <si>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</si>
  <si>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</si>
  <si>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</si>
  <si>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</si>
  <si>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</si>
  <si>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</si>
  <si>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</si>
  <si>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</si>
  <si>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</si>
  <si>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</si>
  <si>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</si>
  <si>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</si>
  <si>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</si>
  <si>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</si>
  <si>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</si>
  <si>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</si>
  <si>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</si>
  <si>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</si>
  <si>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</si>
  <si>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</si>
  <si>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</si>
  <si>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</si>
  <si>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</si>
  <si>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</si>
  <si>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</si>
  <si>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</si>
  <si>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</si>
  <si>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</si>
  <si>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</si>
  <si>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</si>
  <si>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</si>
  <si>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</si>
  <si>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</si>
  <si>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</si>
  <si>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</si>
  <si>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</si>
  <si>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</si>
  <si>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</si>
  <si>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</si>
  <si>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</si>
  <si>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</si>
  <si>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</si>
  <si>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</si>
  <si>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</si>
  <si>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</si>
  <si>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</si>
  <si>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</si>
  <si>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</si>
  <si>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</si>
  <si>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</si>
  <si>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</si>
  <si>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</si>
  <si>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</si>
  <si>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</si>
  <si>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</si>
  <si>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</si>
  <si>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</si>
  <si>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</si>
  <si>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</si>
  <si>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</si>
  <si>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</si>
  <si>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</si>
  <si>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</si>
  <si>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</si>
  <si>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</si>
  <si>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</si>
  <si>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</si>
  <si>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</si>
  <si>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</si>
  <si>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</si>
  <si>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</si>
  <si>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</si>
  <si>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</si>
  <si>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</si>
  <si>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</si>
  <si>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</si>
  <si>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</si>
  <si>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</si>
  <si>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</si>
  <si>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</si>
  <si>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</si>
  <si>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</si>
  <si>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</si>
  <si>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</si>
  <si>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</si>
  <si>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</si>
  <si>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</si>
  <si>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</si>
  <si>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</si>
  <si>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</si>
  <si>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</si>
  <si>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</si>
  <si>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</si>
  <si>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</si>
  <si>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</si>
  <si>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</si>
  <si>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</si>
  <si>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</si>
  <si>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</si>
  <si>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</si>
  <si>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</si>
  <si>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</si>
  <si>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</si>
  <si>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</si>
  <si>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</si>
  <si>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</si>
  <si>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</si>
  <si>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</si>
  <si>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</si>
  <si>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</si>
  <si>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</si>
  <si>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</si>
  <si>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</si>
  <si>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</si>
  <si>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</si>
  <si>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</si>
  <si>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</si>
  <si>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</si>
  <si>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</si>
  <si>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</si>
  <si>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</si>
  <si>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</si>
  <si>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</si>
  <si>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</si>
  <si>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</si>
  <si>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</si>
  <si>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</si>
  <si>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</si>
  <si>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</si>
  <si>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</si>
  <si>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</si>
  <si>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</si>
  <si>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</si>
  <si>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</si>
  <si>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</si>
  <si>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</si>
  <si>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</si>
  <si>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</si>
  <si>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</si>
  <si>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</si>
  <si>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</si>
  <si>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</si>
  <si>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</si>
  <si>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</si>
  <si>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</si>
  <si>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</si>
  <si>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</si>
  <si>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</si>
  <si>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</si>
  <si>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</si>
  <si>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</si>
  <si>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</si>
  <si>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</si>
  <si>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</si>
  <si>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</si>
  <si>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</si>
  <si>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</si>
  <si>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</si>
  <si>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</si>
  <si>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</si>
  <si>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</si>
  <si>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</si>
  <si>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</si>
  <si>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</si>
  <si>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</si>
  <si>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</si>
  <si>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</si>
  <si>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</si>
  <si>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</si>
  <si>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</si>
  <si>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</si>
  <si>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</si>
  <si>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</si>
  <si>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</si>
  <si>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</si>
  <si>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</si>
  <si>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</si>
  <si>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</si>
  <si>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</si>
  <si>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</si>
  <si>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</si>
  <si>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</si>
  <si>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</si>
  <si>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</si>
  <si>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</si>
  <si>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</si>
  <si>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</si>
  <si>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</si>
  <si>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</si>
  <si>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</si>
  <si>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</si>
  <si>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</si>
  <si>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</si>
  <si>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</si>
  <si>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</si>
  <si>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</si>
  <si>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</si>
  <si>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</si>
  <si>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</si>
  <si>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</si>
  <si>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</si>
  <si>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</si>
  <si>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</si>
  <si>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</si>
  <si>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</si>
  <si>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</si>
  <si>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</si>
  <si>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</si>
  <si>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</si>
  <si>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</si>
  <si>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</si>
  <si>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</si>
  <si>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</si>
  <si>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</si>
  <si>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</si>
  <si>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</si>
  <si>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</si>
  <si>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</si>
  <si>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</si>
  <si>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</si>
  <si>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</si>
  <si>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</si>
  <si>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</si>
  <si>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</si>
  <si>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</si>
  <si>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</si>
  <si>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</si>
  <si>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</si>
  <si>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</si>
  <si>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</si>
  <si>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</si>
  <si>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</si>
  <si>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</si>
  <si>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</si>
  <si>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</si>
  <si>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</si>
  <si>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</si>
  <si>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</si>
  <si>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</si>
  <si>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</si>
  <si>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</si>
  <si>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</si>
  <si>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</si>
  <si>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</si>
  <si>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</si>
  <si>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</si>
  <si>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</si>
  <si>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</si>
  <si>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</si>
  <si>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</si>
  <si>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</si>
  <si>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</si>
  <si>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</si>
  <si>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</si>
  <si>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</si>
  <si>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</si>
  <si>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</si>
  <si>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</si>
  <si>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</si>
  <si>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</si>
  <si>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</si>
  <si>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</si>
  <si>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</si>
  <si>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</si>
  <si>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</si>
  <si>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</si>
  <si>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</si>
  <si>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</si>
  <si>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</si>
  <si>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</si>
  <si>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</si>
  <si>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</si>
  <si>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</si>
  <si>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</si>
  <si>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</si>
  <si>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</si>
  <si>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</si>
  <si>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</si>
  <si>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</si>
  <si>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</si>
  <si>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</si>
  <si>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</si>
  <si>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</si>
  <si>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</si>
  <si>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</si>
  <si>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</si>
  <si>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</si>
  <si>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</si>
  <si>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</si>
  <si>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</si>
  <si>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</si>
  <si>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</si>
  <si>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</si>
  <si>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</si>
  <si>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</si>
  <si>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</si>
  <si>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</si>
  <si>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</si>
  <si>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</si>
  <si>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</si>
  <si>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</si>
  <si>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</si>
  <si>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</si>
  <si>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</si>
  <si>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</si>
  <si>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</si>
  <si>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</si>
  <si>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</si>
  <si>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</si>
  <si>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</si>
  <si>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</si>
  <si>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</si>
  <si>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</si>
  <si>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</si>
  <si>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</si>
  <si>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</si>
  <si>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</si>
  <si>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</si>
  <si>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</si>
  <si>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</si>
  <si>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</si>
  <si>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</si>
  <si>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</si>
  <si>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</si>
  <si>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</si>
  <si>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</si>
  <si>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</si>
  <si>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</si>
  <si>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</si>
  <si>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</si>
  <si>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</si>
  <si>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</si>
  <si>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</si>
  <si>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</si>
  <si>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</si>
  <si>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</si>
  <si>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</si>
  <si>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</si>
  <si>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</si>
  <si>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</si>
  <si>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</si>
  <si>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</si>
  <si>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</si>
  <si>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</si>
  <si>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</si>
  <si>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</si>
  <si>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</si>
  <si>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</si>
  <si>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</si>
  <si>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</si>
  <si>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</si>
  <si>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</si>
  <si>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</si>
  <si>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</si>
  <si>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</si>
  <si>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</si>
  <si>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</si>
  <si>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</si>
  <si>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</si>
  <si>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</si>
  <si>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</si>
  <si>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</si>
  <si>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</si>
  <si>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</si>
  <si>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</si>
  <si>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</si>
  <si>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</si>
  <si>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</si>
  <si>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</si>
  <si>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</si>
  <si>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</si>
  <si>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</si>
  <si>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</si>
  <si>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</si>
  <si>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</si>
  <si>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</si>
  <si>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</si>
  <si>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</si>
  <si>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</si>
  <si>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</si>
  <si>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</si>
  <si>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</si>
  <si>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</si>
  <si>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</si>
  <si>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</si>
  <si>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</si>
  <si>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</si>
  <si>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</si>
  <si>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</si>
  <si>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</si>
  <si>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</si>
  <si>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</si>
  <si>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</si>
  <si>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</si>
  <si>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</si>
  <si>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</si>
  <si>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</si>
  <si>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</si>
  <si>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</si>
  <si>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</si>
  <si>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</si>
  <si>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</si>
  <si>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</si>
  <si>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</si>
  <si>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</si>
  <si>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</si>
  <si>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</si>
  <si>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</si>
  <si>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</si>
  <si>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</si>
  <si>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</si>
  <si>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</si>
  <si>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</si>
  <si>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</si>
  <si>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</si>
  <si>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</si>
  <si>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</si>
  <si>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</si>
  <si>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</si>
  <si>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</si>
  <si>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</si>
  <si>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</si>
  <si>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</si>
  <si>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</si>
  <si>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</si>
  <si>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</si>
  <si>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</si>
  <si>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</si>
  <si>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</si>
  <si>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</si>
  <si>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</si>
  <si>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</si>
  <si>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</si>
  <si>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</si>
  <si>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</si>
  <si>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</si>
  <si>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</si>
  <si>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</si>
  <si>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</si>
  <si>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</si>
  <si>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</si>
  <si>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</si>
  <si>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</si>
  <si>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</si>
  <si>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</si>
  <si>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</si>
  <si>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</si>
  <si>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</si>
  <si>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</si>
  <si>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</si>
  <si>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</si>
  <si>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</si>
  <si>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</si>
  <si>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</si>
  <si>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</si>
  <si>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</si>
  <si>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</si>
  <si>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</si>
  <si>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</si>
  <si>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</si>
  <si>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</si>
  <si>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</si>
  <si>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</si>
  <si>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</si>
  <si>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</si>
  <si>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</si>
  <si>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</si>
  <si>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</si>
  <si>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</si>
  <si>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</si>
  <si>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</si>
  <si>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</si>
  <si>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</si>
  <si>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</si>
  <si>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</si>
  <si>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</si>
  <si>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</si>
  <si>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</si>
  <si>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</si>
  <si>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</si>
  <si>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</si>
  <si>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</si>
  <si>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</si>
  <si>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</si>
  <si>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</si>
  <si>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</si>
  <si>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</si>
  <si>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</si>
  <si>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</si>
  <si>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</si>
  <si>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</si>
  <si>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</si>
  <si>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</si>
  <si>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</si>
  <si>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</si>
  <si>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</si>
  <si>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</si>
  <si>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</si>
  <si>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</si>
  <si>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</si>
  <si>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</si>
  <si>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</si>
  <si>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</si>
  <si>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</si>
  <si>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</si>
  <si>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</si>
  <si>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</si>
  <si>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</si>
  <si>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</si>
  <si>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</si>
  <si>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</si>
  <si>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</si>
  <si>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</si>
  <si>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</si>
  <si>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</si>
  <si>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</si>
  <si>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</si>
  <si>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</si>
  <si>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</si>
  <si>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</si>
  <si>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</si>
  <si>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</si>
  <si>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</si>
  <si>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</si>
  <si>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</si>
  <si>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</si>
  <si>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</si>
  <si>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</si>
  <si>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</si>
  <si>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</si>
  <si>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</si>
  <si>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</si>
  <si>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</si>
  <si>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</si>
  <si>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</si>
  <si>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</si>
  <si>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</si>
  <si>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</si>
  <si>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</si>
  <si>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</si>
  <si>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</si>
  <si>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</si>
  <si>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</si>
  <si>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</si>
  <si>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</si>
  <si>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</si>
  <si>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</si>
  <si>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</si>
  <si>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</si>
  <si>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</si>
  <si>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</si>
  <si>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</si>
  <si>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</si>
  <si>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</si>
  <si>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</si>
  <si>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</si>
  <si>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</si>
  <si>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</si>
  <si>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</si>
  <si>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</si>
  <si>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</si>
  <si>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</si>
  <si>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</si>
  <si>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</si>
  <si>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</si>
  <si>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</si>
  <si>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</si>
  <si>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</si>
  <si>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</si>
  <si>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</si>
  <si>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</si>
  <si>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</si>
  <si>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</si>
  <si>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</si>
  <si>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</si>
  <si>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</si>
  <si>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</si>
  <si>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</si>
  <si>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</si>
  <si>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</si>
  <si>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</si>
  <si>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</si>
  <si>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</si>
  <si>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</si>
  <si>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</si>
  <si>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</si>
  <si>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</si>
  <si>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</si>
  <si>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</si>
  <si>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</si>
  <si>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</si>
  <si>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</si>
  <si>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</si>
  <si>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</si>
  <si>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</si>
  <si>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</si>
  <si>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</si>
  <si>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</si>
  <si>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</si>
  <si>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</si>
  <si>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</si>
  <si>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</si>
  <si>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</si>
  <si>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</si>
  <si>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</si>
  <si>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</si>
  <si>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</si>
  <si>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</si>
  <si>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</si>
  <si>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</si>
  <si>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</si>
  <si>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</si>
  <si>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</si>
  <si>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</si>
  <si>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</si>
  <si>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</si>
  <si>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</si>
  <si>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</si>
  <si>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</si>
  <si>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</si>
  <si>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</si>
  <si>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</si>
  <si>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</si>
  <si>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</si>
  <si>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</si>
  <si>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</si>
  <si>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</si>
  <si>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</si>
  <si>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</si>
  <si>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</si>
  <si>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</si>
  <si>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</si>
  <si>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</si>
  <si>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</si>
  <si>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</si>
  <si>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</si>
  <si>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</si>
  <si>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</si>
  <si>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</si>
  <si>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</si>
  <si>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</si>
  <si>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</si>
  <si>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</si>
  <si>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</si>
  <si>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</si>
  <si>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</si>
  <si>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</si>
  <si>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</si>
  <si>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</si>
  <si>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</si>
  <si>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</si>
  <si>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</si>
  <si>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</si>
  <si>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</si>
  <si>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</si>
  <si>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</si>
  <si>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</si>
  <si>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</si>
  <si>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</si>
  <si>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</si>
  <si>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</si>
  <si>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</si>
  <si>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</si>
  <si>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</si>
  <si>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</si>
  <si>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</si>
  <si>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</si>
  <si>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</si>
  <si>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</si>
  <si>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</si>
  <si>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</si>
  <si>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</si>
  <si>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</si>
  <si>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</si>
  <si>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</si>
  <si>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</si>
  <si>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</si>
  <si>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</si>
  <si>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</si>
  <si>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</si>
  <si>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</si>
  <si>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</si>
  <si>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</si>
  <si>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</si>
  <si>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</si>
  <si>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</si>
  <si>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</si>
  <si>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</si>
  <si>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</si>
  <si>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</si>
  <si>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</si>
  <si>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</si>
  <si>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</si>
  <si>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</si>
  <si>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</si>
  <si>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</si>
  <si>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</si>
  <si>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</si>
  <si>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</si>
  <si>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</si>
  <si>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</si>
  <si>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</si>
  <si>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</si>
  <si>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</si>
  <si>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</si>
  <si>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</si>
  <si>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</si>
  <si>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</si>
  <si>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</si>
  <si>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</si>
  <si>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</si>
  <si>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</si>
  <si>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</si>
  <si>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</si>
  <si>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</si>
  <si>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</si>
  <si>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</si>
  <si>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</si>
  <si>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</si>
  <si>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</si>
  <si>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</si>
  <si>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</si>
  <si>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</si>
  <si>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</si>
  <si>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</si>
  <si>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</si>
  <si>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</si>
  <si>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</si>
  <si>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</si>
  <si>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</si>
  <si>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</si>
  <si>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</si>
  <si>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</si>
  <si>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</si>
  <si>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</si>
  <si>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</si>
  <si>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</si>
  <si>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</si>
  <si>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</si>
  <si>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</si>
  <si>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</si>
  <si>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</si>
  <si>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</si>
  <si>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</si>
  <si>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</si>
  <si>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</si>
  <si>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</si>
  <si>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</si>
  <si>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</si>
  <si>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</si>
  <si>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</si>
  <si>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</si>
  <si>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</si>
  <si>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</si>
  <si>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</si>
  <si>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</si>
  <si>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</si>
  <si>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</si>
  <si>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</si>
  <si>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</si>
  <si>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</si>
  <si>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</si>
  <si>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</si>
  <si>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</si>
  <si>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</si>
  <si>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</si>
  <si>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</si>
  <si>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</si>
  <si>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</si>
  <si>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</si>
  <si>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</si>
  <si>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</si>
  <si>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</si>
  <si>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</si>
  <si>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</si>
  <si>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</si>
  <si>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</si>
  <si>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</si>
  <si>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</si>
  <si>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</si>
  <si>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</si>
  <si>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</si>
  <si>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</si>
  <si>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</si>
  <si>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</si>
  <si>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</si>
  <si>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</si>
  <si>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</si>
  <si>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</si>
  <si>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</si>
  <si>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</si>
  <si>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</si>
  <si>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</si>
  <si>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</si>
  <si>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</si>
  <si>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</si>
  <si>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</si>
  <si>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</si>
  <si>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</si>
  <si>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</si>
  <si>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</si>
  <si>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</si>
  <si>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</si>
  <si>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</si>
  <si>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</si>
  <si>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</si>
  <si>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</si>
  <si>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</si>
  <si>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</si>
  <si>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</si>
  <si>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</si>
  <si>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</si>
  <si>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</si>
  <si>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</si>
  <si>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</si>
  <si>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</si>
  <si>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</si>
  <si>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</si>
  <si>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</si>
  <si>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</si>
  <si>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</si>
  <si>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</si>
  <si>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</si>
  <si>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</si>
  <si>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</si>
  <si>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</si>
  <si>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</si>
  <si>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</si>
  <si>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</si>
  <si>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</si>
  <si>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</si>
  <si>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</si>
  <si>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</si>
  <si>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</si>
  <si>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</si>
  <si>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</si>
  <si>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</si>
  <si>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</si>
  <si>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</si>
  <si>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</si>
  <si>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</si>
  <si>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</si>
  <si>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</si>
  <si>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</si>
  <si>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</si>
  <si>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</si>
  <si>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</si>
  <si>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</si>
  <si>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</si>
  <si>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</si>
  <si>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</si>
  <si>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</si>
  <si>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</si>
  <si>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</si>
  <si>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</si>
  <si>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</si>
  <si>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</si>
  <si>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</si>
  <si>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</si>
  <si>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</si>
  <si>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</si>
  <si>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</si>
  <si>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</si>
  <si>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</si>
  <si>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</si>
  <si>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</si>
  <si>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</si>
  <si>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</si>
  <si>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</si>
  <si>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</si>
  <si>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</si>
  <si>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</si>
  <si>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</si>
  <si>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</si>
  <si>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</si>
  <si>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</si>
  <si>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</si>
  <si>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</si>
  <si>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</si>
  <si>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</si>
  <si>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</si>
  <si>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</si>
  <si>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</si>
  <si>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</si>
  <si>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</si>
  <si>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</si>
  <si>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</si>
  <si>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</si>
  <si>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</si>
  <si>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</si>
  <si>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</si>
  <si>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</si>
  <si>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</si>
  <si>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</si>
  <si>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</si>
  <si>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</si>
  <si>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</si>
  <si>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</si>
  <si>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</si>
  <si>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</si>
  <si>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</si>
  <si>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</si>
  <si>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</si>
  <si>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</si>
  <si>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</si>
  <si>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</si>
  <si>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</si>
  <si>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</si>
  <si>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</si>
  <si>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</si>
  <si>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</si>
  <si>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</si>
  <si>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</si>
  <si>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</si>
  <si>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</si>
  <si>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</si>
  <si>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</si>
  <si>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</si>
  <si>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</si>
  <si>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</si>
  <si>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</si>
  <si>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</si>
  <si>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</si>
  <si>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</si>
  <si>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</si>
  <si>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</si>
  <si>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</si>
  <si>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</si>
  <si>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</si>
  <si>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</si>
  <si>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</si>
  <si>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</si>
  <si>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</si>
  <si>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</si>
  <si>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</si>
  <si>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</si>
  <si>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</si>
  <si>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</si>
  <si>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</si>
  <si>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</si>
  <si>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</si>
  <si>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</si>
  <si>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</si>
  <si>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</si>
  <si>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</si>
  <si>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</si>
  <si>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</si>
  <si>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</si>
  <si>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</si>
  <si>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</si>
  <si>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</si>
  <si>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</si>
  <si>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</si>
  <si>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</si>
  <si>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</si>
  <si>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</si>
  <si>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</si>
  <si>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</si>
  <si>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</si>
  <si>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</si>
  <si>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</si>
  <si>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</si>
  <si>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</si>
  <si>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</si>
  <si>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</si>
  <si>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</si>
  <si>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</si>
  <si>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</si>
  <si>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</si>
  <si>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</si>
  <si>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</si>
  <si>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</si>
  <si>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</si>
  <si>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</si>
  <si>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</si>
  <si>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</si>
  <si>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</si>
  <si>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</si>
  <si>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</si>
  <si>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</si>
  <si>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</si>
  <si>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</si>
  <si>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</si>
  <si>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</si>
  <si>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</si>
  <si>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</si>
  <si>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</si>
  <si>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</si>
  <si>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</si>
  <si>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</si>
  <si>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</si>
  <si>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</si>
  <si>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</si>
  <si>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</si>
  <si>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</si>
  <si>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</si>
  <si>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</si>
  <si>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</si>
  <si>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</si>
  <si>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</si>
  <si>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</si>
  <si>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</si>
  <si>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</si>
  <si>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</si>
  <si>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</si>
  <si>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</si>
  <si>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</si>
  <si>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</si>
  <si>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</si>
  <si>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</si>
  <si>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</si>
  <si>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</si>
  <si>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</si>
  <si>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</si>
  <si>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</si>
  <si>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</si>
  <si>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</si>
  <si>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</si>
  <si>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</si>
  <si>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</si>
  <si>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</si>
  <si>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</si>
  <si>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</si>
  <si>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</si>
  <si>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</si>
  <si>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</si>
  <si>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</si>
  <si>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</si>
  <si>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</si>
  <si>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</si>
  <si>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</si>
  <si>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</si>
  <si>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</si>
  <si>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</si>
  <si>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</si>
  <si>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</si>
  <si>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</si>
  <si>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</si>
  <si>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</si>
  <si>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</si>
  <si>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</si>
  <si>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</si>
  <si>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</si>
  <si>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</si>
  <si>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</si>
  <si>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</si>
  <si>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</si>
  <si>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</si>
  <si>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</si>
  <si>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</si>
  <si>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</si>
  <si>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</si>
  <si>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</si>
  <si>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</si>
  <si>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</si>
  <si>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</si>
  <si>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</si>
  <si>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</si>
  <si>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</si>
  <si>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</si>
  <si>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</si>
  <si>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</si>
  <si>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</si>
  <si>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</si>
  <si>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</si>
  <si>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</si>
  <si>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</si>
  <si>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</si>
  <si>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</si>
  <si>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</si>
  <si>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</si>
  <si>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</si>
  <si>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</si>
  <si>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</si>
  <si>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</si>
  <si>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</si>
  <si>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</si>
  <si>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</si>
  <si>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</si>
  <si>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</si>
  <si>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</si>
  <si>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</si>
  <si>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</si>
  <si>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</si>
  <si>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</si>
  <si>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</si>
  <si>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</si>
  <si>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</si>
  <si>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</si>
  <si>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</si>
  <si>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</si>
  <si>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</si>
  <si>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</si>
  <si>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</si>
  <si>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</si>
  <si>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</si>
  <si>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</si>
  <si>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</si>
  <si>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</si>
  <si>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</si>
  <si>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</si>
  <si>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</si>
  <si>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</si>
  <si>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</si>
  <si>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</si>
  <si>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</si>
  <si>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</si>
  <si>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</si>
  <si>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</si>
  <si>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</si>
  <si>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</si>
  <si>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</si>
  <si>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</si>
  <si>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</si>
  <si>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</si>
  <si>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</si>
  <si>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</si>
  <si>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</si>
  <si>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</si>
  <si>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</si>
  <si>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</si>
  <si>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</si>
  <si>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</si>
  <si>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</si>
  <si>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</si>
  <si>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</si>
  <si>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</si>
  <si>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</si>
  <si>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</si>
  <si>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</si>
  <si>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</si>
  <si>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</si>
  <si>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</si>
  <si>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</si>
  <si>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</si>
  <si>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</si>
  <si>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</si>
  <si>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</si>
  <si>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</si>
  <si>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</si>
  <si>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</si>
  <si>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</si>
  <si>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</si>
  <si>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</si>
  <si>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</si>
  <si>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</si>
  <si>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</si>
  <si>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</si>
  <si>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</si>
  <si>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</si>
  <si>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</si>
  <si>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</si>
  <si>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</si>
  <si>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</si>
  <si>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</si>
  <si>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</si>
  <si>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</si>
  <si>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</si>
  <si>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</si>
  <si>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</si>
  <si>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</si>
  <si>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</si>
  <si>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</si>
  <si>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</si>
  <si>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</si>
  <si>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</si>
  <si>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</si>
  <si>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</si>
  <si>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</si>
  <si>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</si>
  <si>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</si>
  <si>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</si>
  <si>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</si>
  <si>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</si>
  <si>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</si>
  <si>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</si>
  <si>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</si>
  <si>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</si>
  <si>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</si>
  <si>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</si>
  <si>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</si>
  <si>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</si>
  <si>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</si>
  <si>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</si>
  <si>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</si>
  <si>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</si>
  <si>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</si>
  <si>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</si>
  <si>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</si>
  <si>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</si>
  <si>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</si>
  <si>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</si>
  <si>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</si>
  <si>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</si>
  <si>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</si>
  <si>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</si>
  <si>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</si>
  <si>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</si>
  <si>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</si>
  <si>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</si>
  <si>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</si>
  <si>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</si>
  <si>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</si>
  <si>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</si>
  <si>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</si>
  <si>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</si>
  <si>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</si>
  <si>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</si>
  <si>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</si>
  <si>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</si>
  <si>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</si>
  <si>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</si>
  <si>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</si>
  <si>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</si>
  <si>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</si>
  <si>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</si>
  <si>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</si>
  <si>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</si>
  <si>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</si>
  <si>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</si>
  <si>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</si>
  <si>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</si>
  <si>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</si>
  <si>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</si>
  <si>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</si>
  <si>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</si>
  <si>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</si>
  <si>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</si>
  <si>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</si>
  <si>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</si>
  <si>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</si>
  <si>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</si>
  <si>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</si>
  <si>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</si>
  <si>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</si>
  <si>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</si>
  <si>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</si>
  <si>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</si>
  <si>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</si>
  <si>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</si>
  <si>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</si>
  <si>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</si>
  <si>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</si>
  <si>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</si>
  <si>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</si>
  <si>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</si>
  <si>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</si>
  <si>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</si>
  <si>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</si>
  <si>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</si>
  <si>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</si>
  <si>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</si>
  <si>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</si>
  <si>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</si>
  <si>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</si>
  <si>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</si>
  <si>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</si>
  <si>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</si>
  <si>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</si>
  <si>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</si>
  <si>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</si>
  <si>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</si>
  <si>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</si>
  <si>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</si>
  <si>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</si>
  <si>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</si>
  <si>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</si>
  <si>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</si>
  <si>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</si>
  <si>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</si>
  <si>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</si>
  <si>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</si>
  <si>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</si>
  <si>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</si>
  <si>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</si>
  <si>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</si>
  <si>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</si>
  <si>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</si>
  <si>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Date des données</t>
  </si>
  <si>
    <t>Reporting date</t>
  </si>
  <si>
    <t>Répertoire des données</t>
  </si>
  <si>
    <t>Nom du fichier source</t>
  </si>
  <si>
    <t>Nom total</t>
  </si>
  <si>
    <t>Bucket</t>
  </si>
  <si>
    <t>regions / departments / federal states</t>
  </si>
  <si>
    <t>municipalities</t>
  </si>
  <si>
    <t>autres</t>
  </si>
  <si>
    <t>Expositions directes sur les personnes publiques</t>
  </si>
  <si>
    <t>Expositions garanties à 100% par des personnes publiques</t>
  </si>
  <si>
    <t>Arkéa Public Sector SCF</t>
  </si>
  <si>
    <t>http://www.arkea.com/banque/assurance/credit/mutuel/ecb_5040/fr/public-sector-scf</t>
  </si>
  <si>
    <t>https://coveredbondlabel.com/issuer/81/pool/89/</t>
  </si>
  <si>
    <t>0-0.5</t>
  </si>
  <si>
    <t>0.5-1</t>
  </si>
  <si>
    <t>1-5</t>
  </si>
  <si>
    <t>5-10</t>
  </si>
  <si>
    <t>10-50</t>
  </si>
  <si>
    <t>50-100</t>
  </si>
  <si>
    <t>&gt;100</t>
  </si>
  <si>
    <t>Alsace - Champagne-Ardenne - Lorraine</t>
  </si>
  <si>
    <t>Aquitaine - Limousin - Poitou-Charentes</t>
  </si>
  <si>
    <t>Auvergne - Rhône-Alpes</t>
  </si>
  <si>
    <t>Bourgogne - Franche-Comté</t>
  </si>
  <si>
    <t>Bretagne</t>
  </si>
  <si>
    <t>Centre - Val de Loire</t>
  </si>
  <si>
    <t>Corse</t>
  </si>
  <si>
    <t>Ile-de-France</t>
  </si>
  <si>
    <t>Languedoc-Roussillon - Midi-Pyrénées</t>
  </si>
  <si>
    <t>Nord-Pas-de-Calais - Picardie</t>
  </si>
  <si>
    <t>Normandie</t>
  </si>
  <si>
    <t>Pays de la Loire</t>
  </si>
  <si>
    <t>Provence-Alpes-Côte d'Azur</t>
  </si>
  <si>
    <t>Départements d'Outre-Mer</t>
  </si>
  <si>
    <t>Territoires d'Outre-Mer</t>
  </si>
  <si>
    <t>Reporting Date : 30/06/2023</t>
  </si>
  <si>
    <t>Cut-off Date : 31/05/2023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</si>
</sst>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5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b/>
      <sz val="9"/>
      <color indexed="81"/>
      <name val="Tahoma"/>
      <family val="2"/>
    </font>
    <font>
      <sz val="9"/>
      <color indexed="81"/>
      <name val="Tahoma"/>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theme="4" tint="0.79998168889431442"/>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45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14" fontId="0" fillId="8" borderId="0" xfId="0" applyNumberFormat="1" applyFill="1"/>
    <xf numFmtId="14" fontId="0" fillId="0" borderId="0" xfId="0" applyNumberFormat="1"/>
    <xf numFmtId="0" fontId="0" fillId="9" borderId="0" xfId="0" applyFill="1"/>
    <xf numFmtId="0" fontId="3" fillId="10" borderId="0" xfId="0" applyFont="1" applyFill="1"/>
    <xf numFmtId="0" fontId="0" fillId="10" borderId="0" xfId="0" applyFill="1"/>
    <xf numFmtId="0" fontId="1" fillId="0" borderId="0" xfId="0" applyFont="1"/>
    <xf numFmtId="0" fontId="0" fillId="0" borderId="0" xfId="0" applyAlignment="1">
      <alignment horizontal="center" vertical="center"/>
    </xf>
    <xf numFmtId="0" fontId="14" fillId="0" borderId="0" xfId="2" quotePrefix="1"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right" vertical="center" wrapText="1"/>
    </xf>
    <xf numFmtId="0" fontId="7" fillId="0" borderId="0" xfId="0" applyNumberFormat="1" applyFont="1" applyBorder="1"/>
    <xf numFmtId="0" fontId="12" fillId="0" borderId="0" xfId="0" applyNumberFormat="1" applyFont="1" applyBorder="1" applyAlignment="1">
      <alignment horizontal="center" vertical="center"/>
    </xf>
    <xf numFmtId="0" fontId="0" fillId="0" borderId="0" xfId="0" applyNumberFormat="1"/>
    <xf numFmtId="0" fontId="0" fillId="0" borderId="0" xfId="0" applyAlignment="1">
      <alignment horizontal="center"/>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704850</xdr:colOff>
      <xdr:row>6</xdr:row>
      <xdr:rowOff>38100</xdr:rowOff>
    </xdr:from>
    <xdr:to>
      <xdr:col>8</xdr:col>
      <xdr:colOff>676275</xdr:colOff>
      <xdr:row>8</xdr:row>
      <xdr:rowOff>121920</xdr:rowOff>
    </xdr:to>
    <xdr:sp macro="" textlink="">
      <xdr:nvSpPr>
        <xdr:cNvPr id="2" name="CommandButton1" hidden="1">
          <a:extLst>
            <a:ext uri="{63B3BB69-23CF-44E3-9099-C40C66FF867C}">
              <a14:compatExt xmlns:a14="http://schemas.microsoft.com/office/drawing/2010/main" spid="_x0000_s3073"/>
            </a:ext>
          </a:extLst>
        </xdr:cNvPr>
        <xdr:cNvSpPr/>
      </xdr:nvSpPr>
      <xdr:spPr>
        <a:xfrm>
          <a:off x="5109210" y="1135380"/>
          <a:ext cx="2326005" cy="449580"/>
        </a:xfrm>
        <a:prstGeom prst="rect">
          <a:avLst/>
        </a:prstGeom>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ld/HTT%20Template%20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SCF/Pool/Pool%202023_05/Fich%20Interm/0523_gisement_eligible_SP_SCF_ree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SCF/Pool/Pool%202023_05/Fich%20Interm/0523_Stats_ECBC_SC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CBC%20Template%20202305%20-%20S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Référentiel"/>
      <sheetName val="Introduction"/>
      <sheetName val="Disclaimer"/>
      <sheetName val="FAQ"/>
      <sheetName val="A. HTT General"/>
      <sheetName val="B1. HTT Mortgage Assets"/>
      <sheetName val="B2. HTT Public Sector Assets"/>
      <sheetName val="B3. HTT Shipping Assets"/>
      <sheetName val="C. HTT Harmonised Glossary"/>
      <sheetName val="E. Optional ECB-ECAIs data"/>
      <sheetName val="Temp. Optional COVID"/>
      <sheetName val="Temp. Optional COVID 19 impact"/>
    </sheetNames>
    <sheetDataSet>
      <sheetData sheetId="0">
        <row r="3">
          <cell r="C3">
            <v>44286</v>
          </cell>
        </row>
      </sheetData>
      <sheetData sheetId="1">
        <row r="18">
          <cell r="A18" t="str">
            <v>autres</v>
          </cell>
        </row>
      </sheetData>
      <sheetData sheetId="2"/>
      <sheetData sheetId="3"/>
      <sheetData sheetId="4"/>
      <sheetData sheetId="5">
        <row r="38">
          <cell r="C38">
            <v>2974.1426491300008</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23_gisement_eligible_SP_SCF_r"/>
    </sheetNames>
    <sheetDataSet>
      <sheetData sheetId="0">
        <row r="2">
          <cell r="AA2">
            <v>122243.84</v>
          </cell>
          <cell r="BG2" t="str">
            <v>308</v>
          </cell>
        </row>
        <row r="3">
          <cell r="AA3">
            <v>1425000</v>
          </cell>
          <cell r="BG3" t="str">
            <v>306</v>
          </cell>
        </row>
        <row r="4">
          <cell r="AA4">
            <v>20354.599999999999</v>
          </cell>
          <cell r="BG4" t="str">
            <v>308</v>
          </cell>
        </row>
        <row r="5">
          <cell r="AA5">
            <v>25427.82</v>
          </cell>
          <cell r="BG5" t="str">
            <v>308</v>
          </cell>
        </row>
        <row r="6">
          <cell r="AA6">
            <v>11549.47</v>
          </cell>
          <cell r="BG6" t="str">
            <v>313</v>
          </cell>
        </row>
        <row r="7">
          <cell r="AA7">
            <v>167296.47</v>
          </cell>
          <cell r="BG7" t="str">
            <v>313</v>
          </cell>
        </row>
        <row r="8">
          <cell r="AA8">
            <v>12000</v>
          </cell>
          <cell r="BG8" t="str">
            <v>313</v>
          </cell>
        </row>
        <row r="9">
          <cell r="AA9">
            <v>21290.400000000001</v>
          </cell>
          <cell r="BG9" t="str">
            <v>313</v>
          </cell>
        </row>
        <row r="10">
          <cell r="AA10">
            <v>478027.16</v>
          </cell>
          <cell r="BG10" t="str">
            <v>313</v>
          </cell>
        </row>
        <row r="11">
          <cell r="AA11">
            <v>722542.56</v>
          </cell>
          <cell r="BG11" t="str">
            <v>313</v>
          </cell>
        </row>
        <row r="12">
          <cell r="AA12">
            <v>422019.56</v>
          </cell>
          <cell r="BG12" t="str">
            <v>313</v>
          </cell>
        </row>
        <row r="13">
          <cell r="AA13">
            <v>314702.31</v>
          </cell>
          <cell r="BG13" t="str">
            <v>313</v>
          </cell>
        </row>
        <row r="14">
          <cell r="AA14">
            <v>1666666.9</v>
          </cell>
          <cell r="BG14" t="str">
            <v>313</v>
          </cell>
        </row>
        <row r="15">
          <cell r="AA15">
            <v>2660000</v>
          </cell>
          <cell r="BG15" t="str">
            <v>313</v>
          </cell>
        </row>
        <row r="16">
          <cell r="AA16">
            <v>4038200.67</v>
          </cell>
          <cell r="BG16" t="str">
            <v>313</v>
          </cell>
        </row>
        <row r="17">
          <cell r="AA17">
            <v>816666.63</v>
          </cell>
          <cell r="BG17" t="str">
            <v>313</v>
          </cell>
        </row>
        <row r="18">
          <cell r="AA18">
            <v>1325000</v>
          </cell>
          <cell r="BG18" t="str">
            <v>313</v>
          </cell>
        </row>
        <row r="19">
          <cell r="AA19">
            <v>883333.31</v>
          </cell>
          <cell r="BG19" t="str">
            <v>313</v>
          </cell>
        </row>
        <row r="20">
          <cell r="AA20">
            <v>341519.79</v>
          </cell>
          <cell r="BG20" t="str">
            <v>313</v>
          </cell>
        </row>
        <row r="21">
          <cell r="AA21">
            <v>277932.17</v>
          </cell>
          <cell r="BG21" t="str">
            <v>308</v>
          </cell>
        </row>
        <row r="22">
          <cell r="AA22">
            <v>967392.04</v>
          </cell>
          <cell r="BG22" t="str">
            <v>308</v>
          </cell>
        </row>
        <row r="23">
          <cell r="AA23">
            <v>468750</v>
          </cell>
          <cell r="BG23" t="str">
            <v>313</v>
          </cell>
        </row>
        <row r="24">
          <cell r="AA24">
            <v>166561.09</v>
          </cell>
          <cell r="BG24" t="str">
            <v>313</v>
          </cell>
        </row>
        <row r="25">
          <cell r="AA25">
            <v>16501.150000000001</v>
          </cell>
          <cell r="BG25" t="str">
            <v>313</v>
          </cell>
        </row>
        <row r="26">
          <cell r="AA26">
            <v>337052.18</v>
          </cell>
          <cell r="BG26" t="str">
            <v>313</v>
          </cell>
        </row>
        <row r="27">
          <cell r="AA27">
            <v>464285.72</v>
          </cell>
          <cell r="BG27" t="str">
            <v>313</v>
          </cell>
        </row>
        <row r="28">
          <cell r="AA28">
            <v>812899.96</v>
          </cell>
          <cell r="BG28" t="str">
            <v>313</v>
          </cell>
        </row>
        <row r="29">
          <cell r="AA29">
            <v>1301764.8</v>
          </cell>
          <cell r="BG29" t="str">
            <v>313</v>
          </cell>
        </row>
        <row r="30">
          <cell r="AA30">
            <v>887500</v>
          </cell>
          <cell r="BG30" t="str">
            <v>313</v>
          </cell>
        </row>
        <row r="31">
          <cell r="AA31">
            <v>1854117.38</v>
          </cell>
          <cell r="BG31" t="str">
            <v>313</v>
          </cell>
        </row>
        <row r="32">
          <cell r="AA32">
            <v>196046.38</v>
          </cell>
          <cell r="BG32" t="str">
            <v>313</v>
          </cell>
        </row>
        <row r="33">
          <cell r="AA33">
            <v>360578.82</v>
          </cell>
          <cell r="BG33" t="str">
            <v>313</v>
          </cell>
        </row>
        <row r="34">
          <cell r="AA34">
            <v>1337468.33</v>
          </cell>
          <cell r="BG34" t="str">
            <v>313</v>
          </cell>
        </row>
        <row r="35">
          <cell r="AA35">
            <v>877759.35</v>
          </cell>
          <cell r="BG35" t="str">
            <v>313</v>
          </cell>
        </row>
        <row r="36">
          <cell r="AA36">
            <v>351080.71</v>
          </cell>
          <cell r="BG36" t="str">
            <v>313</v>
          </cell>
        </row>
        <row r="37">
          <cell r="AA37">
            <v>1740000</v>
          </cell>
          <cell r="BG37" t="str">
            <v>313</v>
          </cell>
        </row>
        <row r="38">
          <cell r="AA38">
            <v>103000.01</v>
          </cell>
          <cell r="BG38" t="str">
            <v>313</v>
          </cell>
        </row>
        <row r="39">
          <cell r="AA39">
            <v>1058750</v>
          </cell>
          <cell r="BG39" t="str">
            <v>313</v>
          </cell>
        </row>
        <row r="40">
          <cell r="AA40">
            <v>211144.95</v>
          </cell>
          <cell r="BG40" t="str">
            <v>313</v>
          </cell>
        </row>
        <row r="41">
          <cell r="AA41">
            <v>140607.42000000001</v>
          </cell>
          <cell r="BG41" t="str">
            <v>313</v>
          </cell>
        </row>
        <row r="42">
          <cell r="AA42">
            <v>285000</v>
          </cell>
          <cell r="BG42" t="str">
            <v>313</v>
          </cell>
        </row>
        <row r="43">
          <cell r="AA43">
            <v>962500</v>
          </cell>
          <cell r="BG43" t="str">
            <v>313</v>
          </cell>
        </row>
        <row r="44">
          <cell r="AA44">
            <v>475000.01</v>
          </cell>
          <cell r="BG44" t="str">
            <v>313</v>
          </cell>
        </row>
        <row r="45">
          <cell r="AA45">
            <v>162407.56</v>
          </cell>
          <cell r="BG45" t="str">
            <v>313</v>
          </cell>
        </row>
        <row r="46">
          <cell r="AA46">
            <v>235000</v>
          </cell>
          <cell r="BG46" t="str">
            <v>313</v>
          </cell>
        </row>
        <row r="47">
          <cell r="AA47">
            <v>1123945.8700000001</v>
          </cell>
          <cell r="BG47" t="str">
            <v>313</v>
          </cell>
        </row>
        <row r="48">
          <cell r="AA48">
            <v>132007</v>
          </cell>
          <cell r="BG48" t="str">
            <v>313</v>
          </cell>
        </row>
        <row r="49">
          <cell r="AA49">
            <v>798750</v>
          </cell>
          <cell r="BG49" t="str">
            <v>313</v>
          </cell>
        </row>
        <row r="50">
          <cell r="AA50">
            <v>664999.99</v>
          </cell>
          <cell r="BG50" t="str">
            <v>313</v>
          </cell>
        </row>
        <row r="51">
          <cell r="AA51">
            <v>379999.99</v>
          </cell>
          <cell r="BG51" t="str">
            <v>313</v>
          </cell>
        </row>
        <row r="52">
          <cell r="AA52">
            <v>125843.15</v>
          </cell>
          <cell r="BG52" t="str">
            <v>308</v>
          </cell>
        </row>
        <row r="53">
          <cell r="AA53">
            <v>5298.61</v>
          </cell>
          <cell r="BG53" t="str">
            <v>308</v>
          </cell>
        </row>
        <row r="54">
          <cell r="AA54">
            <v>171656.75</v>
          </cell>
          <cell r="BG54" t="str">
            <v>308</v>
          </cell>
        </row>
        <row r="55">
          <cell r="AA55">
            <v>162708.23000000001</v>
          </cell>
          <cell r="BG55" t="str">
            <v>308</v>
          </cell>
        </row>
        <row r="56">
          <cell r="AA56">
            <v>414122.16</v>
          </cell>
          <cell r="BG56" t="str">
            <v>308</v>
          </cell>
        </row>
        <row r="57">
          <cell r="AA57">
            <v>672747.49</v>
          </cell>
          <cell r="BG57" t="str">
            <v>308</v>
          </cell>
        </row>
        <row r="58">
          <cell r="AA58">
            <v>321168.40999999997</v>
          </cell>
          <cell r="BG58" t="str">
            <v>313</v>
          </cell>
        </row>
        <row r="59">
          <cell r="AA59">
            <v>116445.68</v>
          </cell>
          <cell r="BG59" t="str">
            <v>313</v>
          </cell>
        </row>
        <row r="60">
          <cell r="AA60">
            <v>366666.72</v>
          </cell>
          <cell r="BG60" t="str">
            <v>313</v>
          </cell>
        </row>
        <row r="61">
          <cell r="AA61">
            <v>407812.5</v>
          </cell>
          <cell r="BG61" t="str">
            <v>313</v>
          </cell>
        </row>
        <row r="62">
          <cell r="AA62">
            <v>17187.16</v>
          </cell>
          <cell r="BG62" t="str">
            <v>308</v>
          </cell>
        </row>
        <row r="63">
          <cell r="AA63">
            <v>14637.64</v>
          </cell>
          <cell r="BG63" t="str">
            <v>308</v>
          </cell>
        </row>
        <row r="64">
          <cell r="AA64">
            <v>84209.11</v>
          </cell>
          <cell r="BG64" t="str">
            <v>308</v>
          </cell>
        </row>
        <row r="65">
          <cell r="AA65">
            <v>47096.58</v>
          </cell>
          <cell r="BG65" t="str">
            <v>308</v>
          </cell>
        </row>
        <row r="66">
          <cell r="AA66">
            <v>70699.77</v>
          </cell>
          <cell r="BG66" t="str">
            <v>308</v>
          </cell>
        </row>
        <row r="67">
          <cell r="AA67">
            <v>21544.77</v>
          </cell>
          <cell r="BG67" t="str">
            <v>308</v>
          </cell>
        </row>
        <row r="68">
          <cell r="AA68">
            <v>30569.88</v>
          </cell>
          <cell r="BG68" t="str">
            <v>308</v>
          </cell>
        </row>
        <row r="69">
          <cell r="AA69">
            <v>7222.62</v>
          </cell>
          <cell r="BG69" t="str">
            <v>308</v>
          </cell>
        </row>
        <row r="70">
          <cell r="AA70">
            <v>180656.99</v>
          </cell>
          <cell r="BG70" t="str">
            <v>313</v>
          </cell>
        </row>
        <row r="71">
          <cell r="AA71">
            <v>287500</v>
          </cell>
          <cell r="BG71" t="str">
            <v>313</v>
          </cell>
        </row>
        <row r="72">
          <cell r="AA72">
            <v>197916.7</v>
          </cell>
          <cell r="BG72" t="str">
            <v>313</v>
          </cell>
        </row>
        <row r="73">
          <cell r="AA73">
            <v>255208.29</v>
          </cell>
          <cell r="BG73" t="str">
            <v>313</v>
          </cell>
        </row>
        <row r="74">
          <cell r="AA74">
            <v>1256250</v>
          </cell>
          <cell r="BG74" t="str">
            <v>313</v>
          </cell>
        </row>
        <row r="75">
          <cell r="AA75">
            <v>145119.64000000001</v>
          </cell>
          <cell r="BG75" t="str">
            <v>313</v>
          </cell>
        </row>
        <row r="76">
          <cell r="AA76">
            <v>126000</v>
          </cell>
          <cell r="BG76" t="str">
            <v>313</v>
          </cell>
        </row>
        <row r="77">
          <cell r="AA77">
            <v>82507.08</v>
          </cell>
          <cell r="BG77" t="str">
            <v>313</v>
          </cell>
        </row>
        <row r="78">
          <cell r="AA78">
            <v>54343.83</v>
          </cell>
          <cell r="BG78" t="str">
            <v>313</v>
          </cell>
        </row>
        <row r="79">
          <cell r="AA79">
            <v>38012.980000000003</v>
          </cell>
          <cell r="BG79" t="str">
            <v>313</v>
          </cell>
        </row>
        <row r="80">
          <cell r="AA80">
            <v>35000</v>
          </cell>
          <cell r="BG80" t="str">
            <v>313</v>
          </cell>
        </row>
        <row r="81">
          <cell r="AA81">
            <v>113333.42</v>
          </cell>
          <cell r="BG81" t="str">
            <v>313</v>
          </cell>
        </row>
        <row r="82">
          <cell r="AA82">
            <v>376875</v>
          </cell>
          <cell r="BG82" t="str">
            <v>313</v>
          </cell>
        </row>
        <row r="83">
          <cell r="AA83">
            <v>435611.6</v>
          </cell>
          <cell r="BG83" t="str">
            <v>313</v>
          </cell>
        </row>
        <row r="84">
          <cell r="AA84">
            <v>110000</v>
          </cell>
          <cell r="BG84" t="str">
            <v>313</v>
          </cell>
        </row>
        <row r="85">
          <cell r="AA85">
            <v>542500</v>
          </cell>
          <cell r="BG85" t="str">
            <v>313</v>
          </cell>
        </row>
        <row r="86">
          <cell r="AA86">
            <v>493380.21</v>
          </cell>
          <cell r="BG86" t="str">
            <v>313</v>
          </cell>
        </row>
        <row r="87">
          <cell r="AA87">
            <v>121447.21</v>
          </cell>
          <cell r="BG87" t="str">
            <v>308</v>
          </cell>
        </row>
        <row r="88">
          <cell r="AA88">
            <v>196476.09</v>
          </cell>
          <cell r="BG88" t="str">
            <v>308</v>
          </cell>
        </row>
        <row r="89">
          <cell r="AA89">
            <v>165169.65</v>
          </cell>
          <cell r="BG89" t="str">
            <v>313</v>
          </cell>
        </row>
        <row r="90">
          <cell r="AA90">
            <v>92711</v>
          </cell>
          <cell r="BG90" t="str">
            <v>313</v>
          </cell>
        </row>
        <row r="91">
          <cell r="AA91">
            <v>228621.59</v>
          </cell>
          <cell r="BG91" t="str">
            <v>313</v>
          </cell>
        </row>
        <row r="92">
          <cell r="AA92">
            <v>26315.48</v>
          </cell>
          <cell r="BG92" t="str">
            <v>313</v>
          </cell>
        </row>
        <row r="93">
          <cell r="AA93">
            <v>225000</v>
          </cell>
          <cell r="BG93" t="str">
            <v>313</v>
          </cell>
        </row>
        <row r="94">
          <cell r="AA94">
            <v>866250</v>
          </cell>
          <cell r="BG94" t="str">
            <v>313</v>
          </cell>
        </row>
        <row r="95">
          <cell r="AA95">
            <v>917084.63</v>
          </cell>
          <cell r="BG95" t="str">
            <v>313</v>
          </cell>
        </row>
        <row r="96">
          <cell r="AA96">
            <v>161411.07</v>
          </cell>
          <cell r="BG96" t="str">
            <v>313</v>
          </cell>
        </row>
        <row r="97">
          <cell r="AA97">
            <v>169843.47</v>
          </cell>
          <cell r="BG97" t="str">
            <v>313</v>
          </cell>
        </row>
        <row r="98">
          <cell r="AA98">
            <v>64336.18</v>
          </cell>
          <cell r="BG98" t="str">
            <v>313</v>
          </cell>
        </row>
        <row r="99">
          <cell r="AA99">
            <v>197095.9</v>
          </cell>
          <cell r="BG99" t="str">
            <v>313</v>
          </cell>
        </row>
        <row r="100">
          <cell r="AA100">
            <v>360000</v>
          </cell>
          <cell r="BG100" t="str">
            <v>313</v>
          </cell>
        </row>
        <row r="101">
          <cell r="AA101">
            <v>140110.64000000001</v>
          </cell>
          <cell r="BG101" t="str">
            <v>313</v>
          </cell>
        </row>
        <row r="102">
          <cell r="AA102">
            <v>257119.75</v>
          </cell>
          <cell r="BG102" t="str">
            <v>313</v>
          </cell>
        </row>
        <row r="103">
          <cell r="AA103">
            <v>531704</v>
          </cell>
          <cell r="BG103" t="str">
            <v>308</v>
          </cell>
        </row>
        <row r="104">
          <cell r="AA104">
            <v>183333.46</v>
          </cell>
          <cell r="BG104" t="str">
            <v>313</v>
          </cell>
        </row>
        <row r="105">
          <cell r="AA105">
            <v>466839.32</v>
          </cell>
          <cell r="BG105" t="str">
            <v>313</v>
          </cell>
        </row>
        <row r="106">
          <cell r="AA106">
            <v>550729.06000000006</v>
          </cell>
          <cell r="BG106" t="str">
            <v>313</v>
          </cell>
        </row>
        <row r="107">
          <cell r="AA107">
            <v>509358.12</v>
          </cell>
          <cell r="BG107" t="str">
            <v>308</v>
          </cell>
        </row>
        <row r="108">
          <cell r="AA108">
            <v>146769.12</v>
          </cell>
          <cell r="BG108" t="str">
            <v>313</v>
          </cell>
        </row>
        <row r="109">
          <cell r="AA109">
            <v>129306.28</v>
          </cell>
          <cell r="BG109" t="str">
            <v>308</v>
          </cell>
        </row>
        <row r="110">
          <cell r="AA110">
            <v>116666.82</v>
          </cell>
          <cell r="BG110" t="str">
            <v>313</v>
          </cell>
        </row>
        <row r="111">
          <cell r="AA111">
            <v>146704.84</v>
          </cell>
          <cell r="BG111" t="str">
            <v>313</v>
          </cell>
        </row>
        <row r="112">
          <cell r="AA112">
            <v>232267.45</v>
          </cell>
          <cell r="BG112" t="str">
            <v>313</v>
          </cell>
        </row>
        <row r="113">
          <cell r="AA113">
            <v>1375000</v>
          </cell>
          <cell r="BG113" t="str">
            <v>313</v>
          </cell>
        </row>
        <row r="114">
          <cell r="AA114">
            <v>2156250</v>
          </cell>
          <cell r="BG114" t="str">
            <v>313</v>
          </cell>
        </row>
        <row r="115">
          <cell r="AA115">
            <v>733333.46</v>
          </cell>
          <cell r="BG115" t="str">
            <v>313</v>
          </cell>
        </row>
        <row r="116">
          <cell r="AA116">
            <v>710570.71</v>
          </cell>
          <cell r="BG116" t="str">
            <v>313</v>
          </cell>
        </row>
        <row r="117">
          <cell r="AA117">
            <v>1333333.3</v>
          </cell>
          <cell r="BG117" t="str">
            <v>313</v>
          </cell>
        </row>
        <row r="118">
          <cell r="AA118">
            <v>720000.02</v>
          </cell>
          <cell r="BG118" t="str">
            <v>313</v>
          </cell>
        </row>
        <row r="119">
          <cell r="AA119">
            <v>1277704.22</v>
          </cell>
          <cell r="BG119" t="str">
            <v>313</v>
          </cell>
        </row>
        <row r="120">
          <cell r="AA120">
            <v>254855.92</v>
          </cell>
          <cell r="BG120" t="str">
            <v>313</v>
          </cell>
        </row>
        <row r="121">
          <cell r="AA121">
            <v>241811.15</v>
          </cell>
          <cell r="BG121" t="str">
            <v>313</v>
          </cell>
        </row>
        <row r="122">
          <cell r="AA122">
            <v>950922.56</v>
          </cell>
          <cell r="BG122" t="str">
            <v>313</v>
          </cell>
        </row>
        <row r="123">
          <cell r="AA123">
            <v>37980.04</v>
          </cell>
          <cell r="BG123" t="str">
            <v>308</v>
          </cell>
        </row>
        <row r="124">
          <cell r="AA124">
            <v>10187.049999999999</v>
          </cell>
          <cell r="BG124" t="str">
            <v>308</v>
          </cell>
        </row>
        <row r="125">
          <cell r="AA125">
            <v>150397.9</v>
          </cell>
          <cell r="BG125" t="str">
            <v>313</v>
          </cell>
        </row>
        <row r="126">
          <cell r="AA126">
            <v>100247.93</v>
          </cell>
          <cell r="BG126" t="str">
            <v>313</v>
          </cell>
        </row>
        <row r="127">
          <cell r="AA127">
            <v>4296.5</v>
          </cell>
          <cell r="BG127" t="str">
            <v>308</v>
          </cell>
        </row>
        <row r="128">
          <cell r="AA128">
            <v>42515.27</v>
          </cell>
          <cell r="BG128" t="str">
            <v>313</v>
          </cell>
        </row>
        <row r="129">
          <cell r="AA129">
            <v>797074.04</v>
          </cell>
          <cell r="BG129" t="str">
            <v>313</v>
          </cell>
        </row>
        <row r="130">
          <cell r="AA130">
            <v>5250</v>
          </cell>
          <cell r="BG130" t="str">
            <v>313</v>
          </cell>
        </row>
        <row r="131">
          <cell r="AA131">
            <v>96250</v>
          </cell>
          <cell r="BG131" t="str">
            <v>313</v>
          </cell>
        </row>
        <row r="132">
          <cell r="AA132">
            <v>8302.8799999999992</v>
          </cell>
          <cell r="BG132" t="str">
            <v>313</v>
          </cell>
        </row>
        <row r="133">
          <cell r="AA133">
            <v>950000</v>
          </cell>
          <cell r="BG133" t="str">
            <v>313</v>
          </cell>
        </row>
        <row r="134">
          <cell r="AA134">
            <v>24089.87</v>
          </cell>
          <cell r="BG134" t="str">
            <v>308</v>
          </cell>
        </row>
        <row r="135">
          <cell r="AA135">
            <v>93758.03</v>
          </cell>
          <cell r="BG135" t="str">
            <v>313</v>
          </cell>
        </row>
        <row r="136">
          <cell r="AA136">
            <v>184974.03</v>
          </cell>
          <cell r="BG136" t="str">
            <v>306</v>
          </cell>
        </row>
        <row r="137">
          <cell r="AA137">
            <v>59002.92</v>
          </cell>
          <cell r="BG137" t="str">
            <v>313</v>
          </cell>
        </row>
        <row r="138">
          <cell r="AA138">
            <v>205263.59</v>
          </cell>
          <cell r="BG138" t="str">
            <v>313</v>
          </cell>
        </row>
        <row r="139">
          <cell r="AA139">
            <v>111356.96</v>
          </cell>
          <cell r="BG139" t="str">
            <v>308</v>
          </cell>
        </row>
        <row r="140">
          <cell r="AA140">
            <v>36659.14</v>
          </cell>
          <cell r="BG140" t="str">
            <v>313</v>
          </cell>
        </row>
        <row r="141">
          <cell r="AA141">
            <v>96737.35</v>
          </cell>
          <cell r="BG141" t="str">
            <v>313</v>
          </cell>
        </row>
        <row r="142">
          <cell r="AA142">
            <v>150130.35999999999</v>
          </cell>
          <cell r="BG142" t="str">
            <v>313</v>
          </cell>
        </row>
        <row r="143">
          <cell r="AA143">
            <v>150000</v>
          </cell>
          <cell r="BG143" t="str">
            <v>313</v>
          </cell>
        </row>
        <row r="144">
          <cell r="AA144">
            <v>285709.92</v>
          </cell>
          <cell r="BG144" t="str">
            <v>313</v>
          </cell>
        </row>
        <row r="145">
          <cell r="AA145">
            <v>339662.94</v>
          </cell>
          <cell r="BG145" t="str">
            <v>313</v>
          </cell>
        </row>
        <row r="146">
          <cell r="AA146">
            <v>2952444.52</v>
          </cell>
          <cell r="BG146" t="str">
            <v>306</v>
          </cell>
        </row>
        <row r="147">
          <cell r="AA147">
            <v>250788</v>
          </cell>
          <cell r="BG147" t="str">
            <v>306</v>
          </cell>
        </row>
        <row r="148">
          <cell r="AA148">
            <v>1160333.54</v>
          </cell>
          <cell r="BG148" t="str">
            <v>306</v>
          </cell>
        </row>
        <row r="149">
          <cell r="AA149">
            <v>14418.58</v>
          </cell>
          <cell r="BG149" t="str">
            <v>308</v>
          </cell>
        </row>
        <row r="150">
          <cell r="AA150">
            <v>236108.25</v>
          </cell>
          <cell r="BG150" t="str">
            <v>313</v>
          </cell>
        </row>
        <row r="151">
          <cell r="AA151">
            <v>43000</v>
          </cell>
          <cell r="BG151" t="str">
            <v>313</v>
          </cell>
        </row>
        <row r="152">
          <cell r="AA152">
            <v>443503.42</v>
          </cell>
          <cell r="BG152" t="str">
            <v>313</v>
          </cell>
        </row>
        <row r="153">
          <cell r="AA153">
            <v>966666.66</v>
          </cell>
          <cell r="BG153" t="str">
            <v>313</v>
          </cell>
        </row>
        <row r="154">
          <cell r="AA154">
            <v>97918.42</v>
          </cell>
          <cell r="BG154" t="str">
            <v>308</v>
          </cell>
        </row>
        <row r="155">
          <cell r="AA155">
            <v>150000.14000000001</v>
          </cell>
          <cell r="BG155" t="str">
            <v>313</v>
          </cell>
        </row>
        <row r="156">
          <cell r="AA156">
            <v>320544.13</v>
          </cell>
          <cell r="BG156" t="str">
            <v>313</v>
          </cell>
        </row>
        <row r="157">
          <cell r="AA157">
            <v>651220.25</v>
          </cell>
          <cell r="BG157" t="str">
            <v>313</v>
          </cell>
        </row>
        <row r="158">
          <cell r="AA158">
            <v>200000.32</v>
          </cell>
          <cell r="BG158" t="str">
            <v>313</v>
          </cell>
        </row>
        <row r="159">
          <cell r="AA159">
            <v>216666.98</v>
          </cell>
          <cell r="BG159" t="str">
            <v>313</v>
          </cell>
        </row>
        <row r="160">
          <cell r="AA160">
            <v>175116.94</v>
          </cell>
          <cell r="BG160" t="str">
            <v>313</v>
          </cell>
        </row>
        <row r="161">
          <cell r="AA161">
            <v>235789.4</v>
          </cell>
          <cell r="BG161" t="str">
            <v>313</v>
          </cell>
        </row>
        <row r="162">
          <cell r="AA162">
            <v>218807.86</v>
          </cell>
          <cell r="BG162" t="str">
            <v>313</v>
          </cell>
        </row>
        <row r="163">
          <cell r="AA163">
            <v>374249.93</v>
          </cell>
          <cell r="BG163" t="str">
            <v>313</v>
          </cell>
        </row>
        <row r="164">
          <cell r="AA164">
            <v>949999.99</v>
          </cell>
          <cell r="BG164" t="str">
            <v>313</v>
          </cell>
        </row>
        <row r="165">
          <cell r="AA165">
            <v>1188000</v>
          </cell>
          <cell r="BG165" t="str">
            <v>313</v>
          </cell>
        </row>
        <row r="166">
          <cell r="AA166">
            <v>37179</v>
          </cell>
          <cell r="BG166" t="str">
            <v>308</v>
          </cell>
        </row>
        <row r="167">
          <cell r="AA167">
            <v>230286.18</v>
          </cell>
          <cell r="BG167" t="str">
            <v>313</v>
          </cell>
        </row>
        <row r="168">
          <cell r="AA168">
            <v>52388.53</v>
          </cell>
          <cell r="BG168" t="str">
            <v>313</v>
          </cell>
        </row>
        <row r="169">
          <cell r="AA169">
            <v>172295.38</v>
          </cell>
          <cell r="BG169" t="str">
            <v>313</v>
          </cell>
        </row>
        <row r="170">
          <cell r="AA170">
            <v>207575.69</v>
          </cell>
          <cell r="BG170" t="str">
            <v>313</v>
          </cell>
        </row>
        <row r="171">
          <cell r="AA171">
            <v>1806767.21</v>
          </cell>
          <cell r="BG171" t="str">
            <v>313</v>
          </cell>
        </row>
        <row r="172">
          <cell r="AA172">
            <v>254492.57</v>
          </cell>
          <cell r="BG172" t="str">
            <v>313</v>
          </cell>
        </row>
        <row r="173">
          <cell r="AA173">
            <v>141260.68</v>
          </cell>
          <cell r="BG173" t="str">
            <v>313</v>
          </cell>
        </row>
        <row r="174">
          <cell r="AA174">
            <v>18067.2</v>
          </cell>
          <cell r="BG174" t="str">
            <v>313</v>
          </cell>
        </row>
        <row r="175">
          <cell r="AA175">
            <v>25898.59</v>
          </cell>
          <cell r="BG175" t="str">
            <v>313</v>
          </cell>
        </row>
        <row r="176">
          <cell r="AA176">
            <v>188313.61</v>
          </cell>
          <cell r="BG176" t="str">
            <v>313</v>
          </cell>
        </row>
        <row r="177">
          <cell r="AA177">
            <v>193255.82</v>
          </cell>
          <cell r="BG177" t="str">
            <v>313</v>
          </cell>
        </row>
        <row r="178">
          <cell r="AA178">
            <v>975000</v>
          </cell>
          <cell r="BG178" t="str">
            <v>313</v>
          </cell>
        </row>
        <row r="179">
          <cell r="AA179">
            <v>172680.68</v>
          </cell>
          <cell r="BG179" t="str">
            <v>313</v>
          </cell>
        </row>
        <row r="180">
          <cell r="AA180">
            <v>1004392.07</v>
          </cell>
          <cell r="BG180" t="str">
            <v>313</v>
          </cell>
        </row>
        <row r="181">
          <cell r="AA181">
            <v>726158.77</v>
          </cell>
          <cell r="BG181" t="str">
            <v>313</v>
          </cell>
        </row>
        <row r="182">
          <cell r="AA182">
            <v>407389.03</v>
          </cell>
          <cell r="BG182" t="str">
            <v>313</v>
          </cell>
        </row>
        <row r="183">
          <cell r="AA183">
            <v>311973.37</v>
          </cell>
          <cell r="BG183" t="str">
            <v>313</v>
          </cell>
        </row>
        <row r="184">
          <cell r="AA184">
            <v>139503.1</v>
          </cell>
          <cell r="BG184" t="str">
            <v>313</v>
          </cell>
        </row>
        <row r="185">
          <cell r="AA185">
            <v>79456.320000000007</v>
          </cell>
          <cell r="BG185" t="str">
            <v>313</v>
          </cell>
        </row>
        <row r="186">
          <cell r="AA186">
            <v>334823.58</v>
          </cell>
          <cell r="BG186" t="str">
            <v>313</v>
          </cell>
        </row>
        <row r="187">
          <cell r="AA187">
            <v>341192.83</v>
          </cell>
          <cell r="BG187" t="str">
            <v>313</v>
          </cell>
        </row>
        <row r="188">
          <cell r="AA188">
            <v>216187.79</v>
          </cell>
          <cell r="BG188" t="str">
            <v>313</v>
          </cell>
        </row>
        <row r="189">
          <cell r="AA189">
            <v>1520503.73</v>
          </cell>
          <cell r="BG189" t="str">
            <v>313</v>
          </cell>
        </row>
        <row r="190">
          <cell r="AA190">
            <v>160000</v>
          </cell>
          <cell r="BG190" t="str">
            <v>313</v>
          </cell>
        </row>
        <row r="191">
          <cell r="AA191">
            <v>76926</v>
          </cell>
          <cell r="BG191" t="str">
            <v>313</v>
          </cell>
        </row>
        <row r="192">
          <cell r="AA192">
            <v>39549.019999999997</v>
          </cell>
          <cell r="BG192" t="str">
            <v>313</v>
          </cell>
        </row>
        <row r="193">
          <cell r="AA193">
            <v>136666.92000000001</v>
          </cell>
          <cell r="BG193" t="str">
            <v>313</v>
          </cell>
        </row>
        <row r="194">
          <cell r="AA194">
            <v>720000.02</v>
          </cell>
          <cell r="BG194" t="str">
            <v>313</v>
          </cell>
        </row>
        <row r="195">
          <cell r="AA195">
            <v>52612.36</v>
          </cell>
          <cell r="BG195" t="str">
            <v>308</v>
          </cell>
        </row>
        <row r="196">
          <cell r="AA196">
            <v>400000</v>
          </cell>
          <cell r="BG196" t="str">
            <v>313</v>
          </cell>
        </row>
        <row r="197">
          <cell r="AA197">
            <v>139333.13</v>
          </cell>
          <cell r="BG197" t="str">
            <v>313</v>
          </cell>
        </row>
        <row r="198">
          <cell r="AA198">
            <v>30995.03</v>
          </cell>
          <cell r="BG198" t="str">
            <v>308</v>
          </cell>
        </row>
        <row r="199">
          <cell r="AA199">
            <v>55065.74</v>
          </cell>
          <cell r="BG199" t="str">
            <v>308</v>
          </cell>
        </row>
        <row r="200">
          <cell r="AA200">
            <v>277503.21000000002</v>
          </cell>
          <cell r="BG200" t="str">
            <v>313</v>
          </cell>
        </row>
        <row r="201">
          <cell r="AA201">
            <v>212556.97</v>
          </cell>
          <cell r="BG201" t="str">
            <v>313</v>
          </cell>
        </row>
        <row r="202">
          <cell r="AA202">
            <v>250000</v>
          </cell>
          <cell r="BG202" t="str">
            <v>313</v>
          </cell>
        </row>
        <row r="203">
          <cell r="AA203">
            <v>72094.58</v>
          </cell>
          <cell r="BG203" t="str">
            <v>308</v>
          </cell>
        </row>
        <row r="204">
          <cell r="AA204">
            <v>4761.16</v>
          </cell>
          <cell r="BG204" t="str">
            <v>308</v>
          </cell>
        </row>
        <row r="205">
          <cell r="AA205">
            <v>531610.17000000004</v>
          </cell>
          <cell r="BG205" t="str">
            <v>308</v>
          </cell>
        </row>
        <row r="206">
          <cell r="AA206">
            <v>950344.27</v>
          </cell>
          <cell r="BG206" t="str">
            <v>308</v>
          </cell>
        </row>
        <row r="207">
          <cell r="AA207">
            <v>1782509.74</v>
          </cell>
          <cell r="BG207" t="str">
            <v>313</v>
          </cell>
        </row>
        <row r="208">
          <cell r="AA208">
            <v>1892857.13</v>
          </cell>
          <cell r="BG208" t="str">
            <v>313</v>
          </cell>
        </row>
        <row r="209">
          <cell r="AA209">
            <v>240654.1</v>
          </cell>
          <cell r="BG209" t="str">
            <v>313</v>
          </cell>
        </row>
        <row r="210">
          <cell r="AA210">
            <v>433500.91</v>
          </cell>
          <cell r="BG210" t="str">
            <v>313</v>
          </cell>
        </row>
        <row r="211">
          <cell r="AA211">
            <v>945534.47</v>
          </cell>
          <cell r="BG211" t="str">
            <v>313</v>
          </cell>
        </row>
        <row r="212">
          <cell r="AA212">
            <v>8995.94</v>
          </cell>
          <cell r="BG212" t="str">
            <v>308</v>
          </cell>
        </row>
        <row r="213">
          <cell r="AA213">
            <v>158333.47</v>
          </cell>
          <cell r="BG213" t="str">
            <v>313</v>
          </cell>
        </row>
        <row r="214">
          <cell r="AA214">
            <v>1257949.44</v>
          </cell>
          <cell r="BG214" t="str">
            <v>313</v>
          </cell>
        </row>
        <row r="215">
          <cell r="AA215">
            <v>80000</v>
          </cell>
          <cell r="BG215" t="str">
            <v>313</v>
          </cell>
        </row>
        <row r="216">
          <cell r="AA216">
            <v>26389.040000000001</v>
          </cell>
          <cell r="BG216" t="str">
            <v>313</v>
          </cell>
        </row>
        <row r="217">
          <cell r="AA217">
            <v>1125000</v>
          </cell>
          <cell r="BG217" t="str">
            <v>313</v>
          </cell>
        </row>
        <row r="218">
          <cell r="AA218">
            <v>240000</v>
          </cell>
          <cell r="BG218" t="str">
            <v>313</v>
          </cell>
        </row>
        <row r="219">
          <cell r="AA219">
            <v>166666.79999999999</v>
          </cell>
          <cell r="BG219" t="str">
            <v>313</v>
          </cell>
        </row>
        <row r="220">
          <cell r="AA220">
            <v>199525.79</v>
          </cell>
          <cell r="BG220" t="str">
            <v>313</v>
          </cell>
        </row>
        <row r="221">
          <cell r="AA221">
            <v>37342.720000000001</v>
          </cell>
          <cell r="BG221" t="str">
            <v>313</v>
          </cell>
        </row>
        <row r="222">
          <cell r="AA222">
            <v>1991680.06</v>
          </cell>
          <cell r="BG222" t="str">
            <v>313</v>
          </cell>
        </row>
        <row r="223">
          <cell r="AA223">
            <v>999984.77</v>
          </cell>
          <cell r="BG223" t="str">
            <v>313</v>
          </cell>
        </row>
        <row r="224">
          <cell r="AA224">
            <v>15341.32</v>
          </cell>
          <cell r="BG224" t="str">
            <v>313</v>
          </cell>
        </row>
        <row r="225">
          <cell r="AA225">
            <v>35000.26</v>
          </cell>
          <cell r="BG225" t="str">
            <v>313</v>
          </cell>
        </row>
        <row r="226">
          <cell r="AA226">
            <v>2500</v>
          </cell>
          <cell r="BG226" t="str">
            <v>313</v>
          </cell>
        </row>
        <row r="227">
          <cell r="AA227">
            <v>170000</v>
          </cell>
          <cell r="BG227" t="str">
            <v>313</v>
          </cell>
        </row>
        <row r="228">
          <cell r="AA228">
            <v>279999.94</v>
          </cell>
          <cell r="BG228" t="str">
            <v>313</v>
          </cell>
        </row>
        <row r="229">
          <cell r="AA229">
            <v>132500.09</v>
          </cell>
          <cell r="BG229" t="str">
            <v>313</v>
          </cell>
        </row>
        <row r="230">
          <cell r="AA230">
            <v>1140000</v>
          </cell>
          <cell r="BG230" t="str">
            <v>313</v>
          </cell>
        </row>
        <row r="231">
          <cell r="AA231">
            <v>176482.33</v>
          </cell>
          <cell r="BG231" t="str">
            <v>313</v>
          </cell>
        </row>
        <row r="232">
          <cell r="AA232">
            <v>131219.53</v>
          </cell>
          <cell r="BG232" t="str">
            <v>313</v>
          </cell>
        </row>
        <row r="233">
          <cell r="AA233">
            <v>240625</v>
          </cell>
          <cell r="BG233" t="str">
            <v>313</v>
          </cell>
        </row>
        <row r="234">
          <cell r="AA234">
            <v>33334</v>
          </cell>
          <cell r="BG234" t="str">
            <v>313</v>
          </cell>
        </row>
        <row r="235">
          <cell r="AA235">
            <v>957763.66</v>
          </cell>
          <cell r="BG235" t="str">
            <v>306</v>
          </cell>
        </row>
        <row r="236">
          <cell r="AA236">
            <v>54610.19</v>
          </cell>
          <cell r="BG236" t="str">
            <v>313</v>
          </cell>
        </row>
        <row r="237">
          <cell r="AA237">
            <v>924174.39</v>
          </cell>
          <cell r="BG237" t="str">
            <v>308</v>
          </cell>
        </row>
        <row r="238">
          <cell r="AA238">
            <v>227425.19</v>
          </cell>
          <cell r="BG238" t="str">
            <v>308</v>
          </cell>
        </row>
        <row r="239">
          <cell r="AA239">
            <v>83455.72</v>
          </cell>
          <cell r="BG239" t="str">
            <v>313</v>
          </cell>
        </row>
        <row r="240">
          <cell r="AA240">
            <v>204070.45</v>
          </cell>
          <cell r="BG240" t="str">
            <v>308</v>
          </cell>
        </row>
        <row r="241">
          <cell r="AA241">
            <v>213756.62</v>
          </cell>
          <cell r="BG241" t="str">
            <v>308</v>
          </cell>
        </row>
        <row r="242">
          <cell r="AA242">
            <v>21912.03</v>
          </cell>
          <cell r="BG242" t="str">
            <v>313</v>
          </cell>
        </row>
        <row r="243">
          <cell r="AA243">
            <v>6000</v>
          </cell>
          <cell r="BG243" t="str">
            <v>313</v>
          </cell>
        </row>
        <row r="244">
          <cell r="AA244">
            <v>43104.26</v>
          </cell>
          <cell r="BG244" t="str">
            <v>313</v>
          </cell>
        </row>
        <row r="245">
          <cell r="AA245">
            <v>227827.67</v>
          </cell>
          <cell r="BG245" t="str">
            <v>313</v>
          </cell>
        </row>
        <row r="246">
          <cell r="AA246">
            <v>396170.83</v>
          </cell>
          <cell r="BG246" t="str">
            <v>313</v>
          </cell>
        </row>
        <row r="247">
          <cell r="AA247">
            <v>105216.78</v>
          </cell>
          <cell r="BG247" t="str">
            <v>313</v>
          </cell>
        </row>
        <row r="248">
          <cell r="AA248">
            <v>563053.55000000005</v>
          </cell>
          <cell r="BG248" t="str">
            <v>313</v>
          </cell>
        </row>
        <row r="249">
          <cell r="AA249">
            <v>459141.03</v>
          </cell>
          <cell r="BG249" t="str">
            <v>313</v>
          </cell>
        </row>
        <row r="250">
          <cell r="AA250">
            <v>773485.14</v>
          </cell>
          <cell r="BG250" t="str">
            <v>313</v>
          </cell>
        </row>
        <row r="251">
          <cell r="AA251">
            <v>901109.59</v>
          </cell>
          <cell r="BG251" t="str">
            <v>313</v>
          </cell>
        </row>
        <row r="252">
          <cell r="AA252">
            <v>167533.54999999999</v>
          </cell>
          <cell r="BG252" t="str">
            <v>313</v>
          </cell>
        </row>
        <row r="253">
          <cell r="AA253">
            <v>73413.52</v>
          </cell>
          <cell r="BG253" t="str">
            <v>313</v>
          </cell>
        </row>
        <row r="254">
          <cell r="AA254">
            <v>95000</v>
          </cell>
          <cell r="BG254" t="str">
            <v>313</v>
          </cell>
        </row>
        <row r="255">
          <cell r="AA255">
            <v>20748.98</v>
          </cell>
          <cell r="BG255" t="str">
            <v>313</v>
          </cell>
        </row>
        <row r="256">
          <cell r="AA256">
            <v>546666.73</v>
          </cell>
          <cell r="BG256" t="str">
            <v>313</v>
          </cell>
        </row>
        <row r="257">
          <cell r="AA257">
            <v>683333.27</v>
          </cell>
          <cell r="BG257" t="str">
            <v>313</v>
          </cell>
        </row>
        <row r="258">
          <cell r="AA258">
            <v>301428.08</v>
          </cell>
          <cell r="BG258" t="str">
            <v>313</v>
          </cell>
        </row>
        <row r="259">
          <cell r="AA259">
            <v>107555.38</v>
          </cell>
          <cell r="BG259" t="str">
            <v>313</v>
          </cell>
        </row>
        <row r="260">
          <cell r="AA260">
            <v>14630.77</v>
          </cell>
          <cell r="BG260" t="str">
            <v>313</v>
          </cell>
        </row>
        <row r="261">
          <cell r="AA261">
            <v>338650</v>
          </cell>
          <cell r="BG261" t="str">
            <v>313</v>
          </cell>
        </row>
        <row r="262">
          <cell r="AA262">
            <v>168350</v>
          </cell>
          <cell r="BG262" t="str">
            <v>313</v>
          </cell>
        </row>
        <row r="263">
          <cell r="AA263">
            <v>59356.2</v>
          </cell>
          <cell r="BG263" t="str">
            <v>308</v>
          </cell>
        </row>
        <row r="264">
          <cell r="AA264">
            <v>199940.23</v>
          </cell>
          <cell r="BG264" t="str">
            <v>313</v>
          </cell>
        </row>
        <row r="265">
          <cell r="AA265">
            <v>25714.42</v>
          </cell>
          <cell r="BG265" t="str">
            <v>313</v>
          </cell>
        </row>
        <row r="266">
          <cell r="AA266">
            <v>43039.87</v>
          </cell>
          <cell r="BG266" t="str">
            <v>313</v>
          </cell>
        </row>
        <row r="267">
          <cell r="AA267">
            <v>13269.39</v>
          </cell>
          <cell r="BG267" t="str">
            <v>313</v>
          </cell>
        </row>
        <row r="268">
          <cell r="AA268">
            <v>37849.599999999999</v>
          </cell>
          <cell r="BG268" t="str">
            <v>313</v>
          </cell>
        </row>
        <row r="269">
          <cell r="AA269">
            <v>10578.35</v>
          </cell>
          <cell r="BG269" t="str">
            <v>308</v>
          </cell>
        </row>
        <row r="270">
          <cell r="AA270">
            <v>33628.31</v>
          </cell>
          <cell r="BG270" t="str">
            <v>308</v>
          </cell>
        </row>
        <row r="271">
          <cell r="AA271">
            <v>473932.91</v>
          </cell>
          <cell r="BG271" t="str">
            <v>313</v>
          </cell>
        </row>
        <row r="272">
          <cell r="AA272">
            <v>510000</v>
          </cell>
          <cell r="BG272" t="str">
            <v>313</v>
          </cell>
        </row>
        <row r="273">
          <cell r="AA273">
            <v>1499203.41</v>
          </cell>
          <cell r="BG273" t="str">
            <v>306</v>
          </cell>
        </row>
        <row r="274">
          <cell r="AA274">
            <v>218243.7</v>
          </cell>
          <cell r="BG274" t="str">
            <v>313</v>
          </cell>
        </row>
        <row r="275">
          <cell r="AA275">
            <v>321056.24</v>
          </cell>
          <cell r="BG275" t="str">
            <v>313</v>
          </cell>
        </row>
        <row r="276">
          <cell r="AA276">
            <v>450000</v>
          </cell>
          <cell r="BG276" t="str">
            <v>313</v>
          </cell>
        </row>
        <row r="277">
          <cell r="AA277">
            <v>75000</v>
          </cell>
          <cell r="BG277" t="str">
            <v>313</v>
          </cell>
        </row>
        <row r="278">
          <cell r="AA278">
            <v>380933.44</v>
          </cell>
          <cell r="BG278" t="str">
            <v>313</v>
          </cell>
        </row>
        <row r="279">
          <cell r="AA279">
            <v>210833.58</v>
          </cell>
          <cell r="BG279" t="str">
            <v>313</v>
          </cell>
        </row>
        <row r="280">
          <cell r="AA280">
            <v>720925.67</v>
          </cell>
          <cell r="BG280" t="str">
            <v>313</v>
          </cell>
        </row>
        <row r="281">
          <cell r="AA281">
            <v>236607.13</v>
          </cell>
          <cell r="BG281" t="str">
            <v>313</v>
          </cell>
        </row>
        <row r="282">
          <cell r="AA282">
            <v>188436.9</v>
          </cell>
          <cell r="BG282" t="str">
            <v>313</v>
          </cell>
        </row>
        <row r="283">
          <cell r="AA283">
            <v>2815268.07</v>
          </cell>
          <cell r="BG283" t="str">
            <v>313</v>
          </cell>
        </row>
        <row r="284">
          <cell r="AA284">
            <v>47929.38</v>
          </cell>
          <cell r="BG284" t="str">
            <v>313</v>
          </cell>
        </row>
        <row r="285">
          <cell r="AA285">
            <v>222295.76</v>
          </cell>
          <cell r="BG285" t="str">
            <v>313</v>
          </cell>
        </row>
        <row r="286">
          <cell r="AA286">
            <v>121939.22</v>
          </cell>
          <cell r="BG286" t="str">
            <v>313</v>
          </cell>
        </row>
        <row r="287">
          <cell r="AA287">
            <v>515175.2</v>
          </cell>
          <cell r="BG287" t="str">
            <v>313</v>
          </cell>
        </row>
        <row r="288">
          <cell r="AA288">
            <v>265368.18</v>
          </cell>
          <cell r="BG288" t="str">
            <v>313</v>
          </cell>
        </row>
        <row r="289">
          <cell r="AA289">
            <v>386288.04</v>
          </cell>
          <cell r="BG289" t="str">
            <v>308</v>
          </cell>
        </row>
        <row r="290">
          <cell r="AA290">
            <v>390699.59</v>
          </cell>
          <cell r="BG290" t="str">
            <v>308</v>
          </cell>
        </row>
        <row r="291">
          <cell r="AA291">
            <v>355250.26</v>
          </cell>
          <cell r="BG291" t="str">
            <v>313</v>
          </cell>
        </row>
        <row r="292">
          <cell r="AA292">
            <v>306092.17</v>
          </cell>
          <cell r="BG292" t="str">
            <v>313</v>
          </cell>
        </row>
        <row r="293">
          <cell r="AA293">
            <v>110000</v>
          </cell>
          <cell r="BG293" t="str">
            <v>313</v>
          </cell>
        </row>
        <row r="294">
          <cell r="AA294">
            <v>75239.210000000006</v>
          </cell>
          <cell r="BG294" t="str">
            <v>313</v>
          </cell>
        </row>
        <row r="295">
          <cell r="AA295">
            <v>23383.89</v>
          </cell>
          <cell r="BG295" t="str">
            <v>313</v>
          </cell>
        </row>
        <row r="296">
          <cell r="AA296">
            <v>682184.2</v>
          </cell>
          <cell r="BG296" t="str">
            <v>313</v>
          </cell>
        </row>
        <row r="297">
          <cell r="AA297">
            <v>33104.730000000003</v>
          </cell>
          <cell r="BG297" t="str">
            <v>313</v>
          </cell>
        </row>
        <row r="298">
          <cell r="AA298">
            <v>900000</v>
          </cell>
          <cell r="BG298" t="str">
            <v>313</v>
          </cell>
        </row>
        <row r="299">
          <cell r="AA299">
            <v>495604.09</v>
          </cell>
          <cell r="BG299" t="str">
            <v>313</v>
          </cell>
        </row>
        <row r="300">
          <cell r="AA300">
            <v>166088.76</v>
          </cell>
          <cell r="BG300" t="str">
            <v>308</v>
          </cell>
        </row>
        <row r="301">
          <cell r="AA301">
            <v>90035.04</v>
          </cell>
          <cell r="BG301" t="str">
            <v>308</v>
          </cell>
        </row>
        <row r="302">
          <cell r="AA302">
            <v>429785.9</v>
          </cell>
          <cell r="BG302" t="str">
            <v>308</v>
          </cell>
        </row>
        <row r="303">
          <cell r="AA303">
            <v>39661.050000000003</v>
          </cell>
          <cell r="BG303" t="str">
            <v>313</v>
          </cell>
        </row>
        <row r="304">
          <cell r="AA304">
            <v>7973.92</v>
          </cell>
          <cell r="BG304" t="str">
            <v>308</v>
          </cell>
        </row>
        <row r="305">
          <cell r="AA305">
            <v>239531.77</v>
          </cell>
          <cell r="BG305" t="str">
            <v>313</v>
          </cell>
        </row>
        <row r="306">
          <cell r="AA306">
            <v>746755.19</v>
          </cell>
          <cell r="BG306" t="str">
            <v>313</v>
          </cell>
        </row>
        <row r="307">
          <cell r="AA307">
            <v>230912.5</v>
          </cell>
          <cell r="BG307" t="str">
            <v>313</v>
          </cell>
        </row>
        <row r="308">
          <cell r="AA308">
            <v>481250</v>
          </cell>
          <cell r="BG308" t="str">
            <v>313</v>
          </cell>
        </row>
        <row r="309">
          <cell r="AA309">
            <v>57619.69</v>
          </cell>
          <cell r="BG309" t="str">
            <v>313</v>
          </cell>
        </row>
        <row r="310">
          <cell r="AA310">
            <v>1300000</v>
          </cell>
          <cell r="BG310" t="str">
            <v>313</v>
          </cell>
        </row>
        <row r="311">
          <cell r="AA311">
            <v>316550</v>
          </cell>
          <cell r="BG311" t="str">
            <v>313</v>
          </cell>
        </row>
        <row r="312">
          <cell r="AA312">
            <v>875000</v>
          </cell>
          <cell r="BG312" t="str">
            <v>313</v>
          </cell>
        </row>
        <row r="313">
          <cell r="AA313">
            <v>525000</v>
          </cell>
          <cell r="BG313" t="str">
            <v>313</v>
          </cell>
        </row>
        <row r="314">
          <cell r="AA314">
            <v>637500</v>
          </cell>
          <cell r="BG314" t="str">
            <v>313</v>
          </cell>
        </row>
        <row r="315">
          <cell r="AA315">
            <v>1046500</v>
          </cell>
          <cell r="BG315" t="str">
            <v>313</v>
          </cell>
        </row>
        <row r="316">
          <cell r="AA316">
            <v>575000</v>
          </cell>
          <cell r="BG316" t="str">
            <v>313</v>
          </cell>
        </row>
        <row r="317">
          <cell r="AA317">
            <v>704813.03</v>
          </cell>
          <cell r="BG317" t="str">
            <v>313</v>
          </cell>
        </row>
        <row r="318">
          <cell r="AA318">
            <v>750000</v>
          </cell>
          <cell r="BG318" t="str">
            <v>313</v>
          </cell>
        </row>
        <row r="319">
          <cell r="AA319">
            <v>132500</v>
          </cell>
          <cell r="BG319" t="str">
            <v>313</v>
          </cell>
        </row>
        <row r="320">
          <cell r="AA320">
            <v>71285.45</v>
          </cell>
          <cell r="BG320" t="str">
            <v>313</v>
          </cell>
        </row>
        <row r="321">
          <cell r="AA321">
            <v>47922.48</v>
          </cell>
          <cell r="BG321" t="str">
            <v>313</v>
          </cell>
        </row>
        <row r="322">
          <cell r="AA322">
            <v>1625175.79</v>
          </cell>
          <cell r="BG322" t="str">
            <v>313</v>
          </cell>
        </row>
        <row r="323">
          <cell r="AA323">
            <v>304408.88</v>
          </cell>
          <cell r="BG323" t="str">
            <v>313</v>
          </cell>
        </row>
        <row r="324">
          <cell r="AA324">
            <v>396846.62</v>
          </cell>
          <cell r="BG324" t="str">
            <v>313</v>
          </cell>
        </row>
        <row r="325">
          <cell r="AA325">
            <v>1940000</v>
          </cell>
          <cell r="BG325" t="str">
            <v>313</v>
          </cell>
        </row>
        <row r="326">
          <cell r="AA326">
            <v>234375</v>
          </cell>
          <cell r="BG326" t="str">
            <v>313</v>
          </cell>
        </row>
        <row r="327">
          <cell r="AA327">
            <v>234375</v>
          </cell>
          <cell r="BG327" t="str">
            <v>313</v>
          </cell>
        </row>
        <row r="328">
          <cell r="AA328">
            <v>431819.61</v>
          </cell>
          <cell r="BG328" t="str">
            <v>313</v>
          </cell>
        </row>
        <row r="329">
          <cell r="AA329">
            <v>115360</v>
          </cell>
          <cell r="BG329" t="str">
            <v>313</v>
          </cell>
        </row>
        <row r="330">
          <cell r="AA330">
            <v>225910.92</v>
          </cell>
          <cell r="BG330" t="str">
            <v>313</v>
          </cell>
        </row>
        <row r="331">
          <cell r="AA331">
            <v>224309.4</v>
          </cell>
          <cell r="BG331" t="str">
            <v>313</v>
          </cell>
        </row>
        <row r="332">
          <cell r="AA332">
            <v>108139.03</v>
          </cell>
          <cell r="BG332" t="str">
            <v>313</v>
          </cell>
        </row>
        <row r="333">
          <cell r="AA333">
            <v>61216.58</v>
          </cell>
          <cell r="BG333" t="str">
            <v>313</v>
          </cell>
        </row>
        <row r="334">
          <cell r="AA334">
            <v>551788.97</v>
          </cell>
          <cell r="BG334" t="str">
            <v>313</v>
          </cell>
        </row>
        <row r="335">
          <cell r="AA335">
            <v>176645.25</v>
          </cell>
          <cell r="BG335" t="str">
            <v>313</v>
          </cell>
        </row>
        <row r="336">
          <cell r="AA336">
            <v>263757.65000000002</v>
          </cell>
          <cell r="BG336" t="str">
            <v>313</v>
          </cell>
        </row>
        <row r="337">
          <cell r="AA337">
            <v>105395.93</v>
          </cell>
          <cell r="BG337" t="str">
            <v>313</v>
          </cell>
        </row>
        <row r="338">
          <cell r="AA338">
            <v>252323.91</v>
          </cell>
          <cell r="BG338" t="str">
            <v>313</v>
          </cell>
        </row>
        <row r="339">
          <cell r="AA339">
            <v>551380.81999999995</v>
          </cell>
          <cell r="BG339" t="str">
            <v>313</v>
          </cell>
        </row>
        <row r="340">
          <cell r="AA340">
            <v>190000</v>
          </cell>
          <cell r="BG340" t="str">
            <v>313</v>
          </cell>
        </row>
        <row r="341">
          <cell r="AA341">
            <v>30000.28</v>
          </cell>
          <cell r="BG341" t="str">
            <v>313</v>
          </cell>
        </row>
        <row r="342">
          <cell r="AA342">
            <v>11743.59</v>
          </cell>
          <cell r="BG342" t="str">
            <v>313</v>
          </cell>
        </row>
        <row r="343">
          <cell r="AA343">
            <v>154054.88</v>
          </cell>
          <cell r="BG343" t="str">
            <v>313</v>
          </cell>
        </row>
        <row r="344">
          <cell r="AA344">
            <v>243750</v>
          </cell>
          <cell r="BG344" t="str">
            <v>313</v>
          </cell>
        </row>
        <row r="345">
          <cell r="AA345">
            <v>173702.18</v>
          </cell>
          <cell r="BG345" t="str">
            <v>313</v>
          </cell>
        </row>
        <row r="346">
          <cell r="AA346">
            <v>36702.910000000003</v>
          </cell>
          <cell r="BG346" t="str">
            <v>313</v>
          </cell>
        </row>
        <row r="347">
          <cell r="AA347">
            <v>56110.59</v>
          </cell>
          <cell r="BG347" t="str">
            <v>313</v>
          </cell>
        </row>
        <row r="348">
          <cell r="AA348">
            <v>283333.62</v>
          </cell>
          <cell r="BG348" t="str">
            <v>313</v>
          </cell>
        </row>
        <row r="349">
          <cell r="AA349">
            <v>3840000</v>
          </cell>
          <cell r="BG349" t="str">
            <v>313</v>
          </cell>
        </row>
        <row r="350">
          <cell r="AA350">
            <v>84618.61</v>
          </cell>
          <cell r="BG350" t="str">
            <v>313</v>
          </cell>
        </row>
        <row r="351">
          <cell r="AA351">
            <v>341563.69</v>
          </cell>
          <cell r="BG351" t="str">
            <v>313</v>
          </cell>
        </row>
        <row r="352">
          <cell r="AA352">
            <v>450000</v>
          </cell>
          <cell r="BG352" t="str">
            <v>313</v>
          </cell>
        </row>
        <row r="353">
          <cell r="AA353">
            <v>137966.60999999999</v>
          </cell>
          <cell r="BG353" t="str">
            <v>313</v>
          </cell>
        </row>
        <row r="354">
          <cell r="AA354">
            <v>16689.57</v>
          </cell>
          <cell r="BG354" t="str">
            <v>313</v>
          </cell>
        </row>
        <row r="355">
          <cell r="AA355">
            <v>64594.25</v>
          </cell>
          <cell r="BG355" t="str">
            <v>313</v>
          </cell>
        </row>
        <row r="356">
          <cell r="AA356">
            <v>120596.21</v>
          </cell>
          <cell r="BG356" t="str">
            <v>313</v>
          </cell>
        </row>
        <row r="357">
          <cell r="AA357">
            <v>550572.52</v>
          </cell>
          <cell r="BG357" t="str">
            <v>313</v>
          </cell>
        </row>
        <row r="358">
          <cell r="AA358">
            <v>293392.89</v>
          </cell>
          <cell r="BG358" t="str">
            <v>313</v>
          </cell>
        </row>
        <row r="359">
          <cell r="AA359">
            <v>729364.41</v>
          </cell>
          <cell r="BG359" t="str">
            <v>313</v>
          </cell>
        </row>
        <row r="360">
          <cell r="AA360">
            <v>1443750</v>
          </cell>
          <cell r="BG360" t="str">
            <v>313</v>
          </cell>
        </row>
        <row r="361">
          <cell r="AA361">
            <v>916695.33</v>
          </cell>
          <cell r="BG361" t="str">
            <v>313</v>
          </cell>
        </row>
        <row r="362">
          <cell r="AA362">
            <v>330886.96999999997</v>
          </cell>
          <cell r="BG362" t="str">
            <v>313</v>
          </cell>
        </row>
        <row r="363">
          <cell r="AA363">
            <v>410697.92</v>
          </cell>
          <cell r="BG363" t="str">
            <v>313</v>
          </cell>
        </row>
        <row r="364">
          <cell r="AA364">
            <v>231082.33</v>
          </cell>
          <cell r="BG364" t="str">
            <v>313</v>
          </cell>
        </row>
        <row r="365">
          <cell r="AA365">
            <v>1155412.1399999999</v>
          </cell>
          <cell r="BG365" t="str">
            <v>313</v>
          </cell>
        </row>
        <row r="366">
          <cell r="AA366">
            <v>770274.81</v>
          </cell>
          <cell r="BG366" t="str">
            <v>313</v>
          </cell>
        </row>
        <row r="367">
          <cell r="AA367">
            <v>2750000</v>
          </cell>
          <cell r="BG367" t="str">
            <v>313</v>
          </cell>
        </row>
        <row r="368">
          <cell r="AA368">
            <v>151204.21</v>
          </cell>
          <cell r="BG368" t="str">
            <v>313</v>
          </cell>
        </row>
        <row r="369">
          <cell r="AA369">
            <v>346891.38</v>
          </cell>
          <cell r="BG369" t="str">
            <v>313</v>
          </cell>
        </row>
        <row r="370">
          <cell r="AA370">
            <v>280000</v>
          </cell>
          <cell r="BG370" t="str">
            <v>313</v>
          </cell>
        </row>
        <row r="371">
          <cell r="AA371">
            <v>786124.11</v>
          </cell>
          <cell r="BG371" t="str">
            <v>306</v>
          </cell>
        </row>
        <row r="372">
          <cell r="AA372">
            <v>900000</v>
          </cell>
          <cell r="BG372" t="str">
            <v>306</v>
          </cell>
        </row>
        <row r="373">
          <cell r="AA373">
            <v>987500</v>
          </cell>
          <cell r="BG373" t="str">
            <v>306</v>
          </cell>
        </row>
        <row r="374">
          <cell r="AA374">
            <v>350000.26</v>
          </cell>
          <cell r="BG374" t="str">
            <v>313</v>
          </cell>
        </row>
        <row r="375">
          <cell r="AA375">
            <v>285000</v>
          </cell>
          <cell r="BG375" t="str">
            <v>313</v>
          </cell>
        </row>
        <row r="376">
          <cell r="AA376">
            <v>205617.48</v>
          </cell>
          <cell r="BG376" t="str">
            <v>308</v>
          </cell>
        </row>
        <row r="377">
          <cell r="AA377">
            <v>140126.47</v>
          </cell>
          <cell r="BG377" t="str">
            <v>308</v>
          </cell>
        </row>
        <row r="378">
          <cell r="AA378">
            <v>288635.78000000003</v>
          </cell>
          <cell r="BG378" t="str">
            <v>308</v>
          </cell>
        </row>
        <row r="379">
          <cell r="AA379">
            <v>284651.71999999997</v>
          </cell>
          <cell r="BG379" t="str">
            <v>308</v>
          </cell>
        </row>
        <row r="380">
          <cell r="AA380">
            <v>3889.74</v>
          </cell>
          <cell r="BG380" t="str">
            <v>308</v>
          </cell>
        </row>
        <row r="381">
          <cell r="AA381">
            <v>115814.46</v>
          </cell>
          <cell r="BG381" t="str">
            <v>308</v>
          </cell>
        </row>
        <row r="382">
          <cell r="AA382">
            <v>421145.02</v>
          </cell>
          <cell r="BG382" t="str">
            <v>313</v>
          </cell>
        </row>
        <row r="383">
          <cell r="AA383">
            <v>933333.32</v>
          </cell>
          <cell r="BG383" t="str">
            <v>313</v>
          </cell>
        </row>
        <row r="384">
          <cell r="AA384">
            <v>1356656.15</v>
          </cell>
          <cell r="BG384" t="str">
            <v>313</v>
          </cell>
        </row>
        <row r="385">
          <cell r="AA385">
            <v>980272.2</v>
          </cell>
          <cell r="BG385" t="str">
            <v>313</v>
          </cell>
        </row>
        <row r="386">
          <cell r="AA386">
            <v>165358.91</v>
          </cell>
          <cell r="BG386" t="str">
            <v>313</v>
          </cell>
        </row>
        <row r="387">
          <cell r="AA387">
            <v>26533.57</v>
          </cell>
          <cell r="BG387" t="str">
            <v>313</v>
          </cell>
        </row>
        <row r="388">
          <cell r="AA388">
            <v>141998.07</v>
          </cell>
          <cell r="BG388" t="str">
            <v>313</v>
          </cell>
        </row>
        <row r="389">
          <cell r="AA389">
            <v>50045.2</v>
          </cell>
          <cell r="BG389" t="str">
            <v>313</v>
          </cell>
        </row>
        <row r="390">
          <cell r="AA390">
            <v>241246.74</v>
          </cell>
          <cell r="BG390" t="str">
            <v>313</v>
          </cell>
        </row>
        <row r="391">
          <cell r="AA391">
            <v>279018.87</v>
          </cell>
          <cell r="BG391" t="str">
            <v>308</v>
          </cell>
        </row>
        <row r="392">
          <cell r="AA392">
            <v>743545.78</v>
          </cell>
          <cell r="BG392" t="str">
            <v>308</v>
          </cell>
        </row>
        <row r="393">
          <cell r="AA393">
            <v>299762.59999999998</v>
          </cell>
          <cell r="BG393" t="str">
            <v>308</v>
          </cell>
        </row>
        <row r="394">
          <cell r="AA394">
            <v>148011.54999999999</v>
          </cell>
          <cell r="BG394" t="str">
            <v>313</v>
          </cell>
        </row>
        <row r="395">
          <cell r="AA395">
            <v>164552.5</v>
          </cell>
          <cell r="BG395" t="str">
            <v>313</v>
          </cell>
        </row>
        <row r="396">
          <cell r="AA396">
            <v>400000</v>
          </cell>
          <cell r="BG396" t="str">
            <v>313</v>
          </cell>
        </row>
        <row r="397">
          <cell r="AA397">
            <v>450000</v>
          </cell>
          <cell r="BG397" t="str">
            <v>313</v>
          </cell>
        </row>
        <row r="398">
          <cell r="AA398">
            <v>385000</v>
          </cell>
          <cell r="BG398" t="str">
            <v>313</v>
          </cell>
        </row>
        <row r="399">
          <cell r="AA399">
            <v>83250</v>
          </cell>
          <cell r="BG399" t="str">
            <v>313</v>
          </cell>
        </row>
        <row r="400">
          <cell r="AA400">
            <v>212500</v>
          </cell>
          <cell r="BG400" t="str">
            <v>313</v>
          </cell>
        </row>
        <row r="401">
          <cell r="AA401">
            <v>366666.92</v>
          </cell>
          <cell r="BG401" t="str">
            <v>313</v>
          </cell>
        </row>
        <row r="402">
          <cell r="AA402">
            <v>87500</v>
          </cell>
          <cell r="BG402" t="str">
            <v>313</v>
          </cell>
        </row>
        <row r="403">
          <cell r="AA403">
            <v>133333.48000000001</v>
          </cell>
          <cell r="BG403" t="str">
            <v>313</v>
          </cell>
        </row>
        <row r="404">
          <cell r="AA404">
            <v>229554.4</v>
          </cell>
          <cell r="BG404" t="str">
            <v>313</v>
          </cell>
        </row>
        <row r="405">
          <cell r="AA405">
            <v>331250</v>
          </cell>
          <cell r="BG405" t="str">
            <v>313</v>
          </cell>
        </row>
        <row r="406">
          <cell r="AA406">
            <v>244885.4</v>
          </cell>
          <cell r="BG406" t="str">
            <v>313</v>
          </cell>
        </row>
        <row r="407">
          <cell r="AA407">
            <v>361887.96</v>
          </cell>
          <cell r="BG407" t="str">
            <v>313</v>
          </cell>
        </row>
        <row r="408">
          <cell r="AA408">
            <v>394761.49</v>
          </cell>
          <cell r="BG408" t="str">
            <v>313</v>
          </cell>
        </row>
        <row r="409">
          <cell r="AA409">
            <v>656999.71</v>
          </cell>
          <cell r="BG409" t="str">
            <v>313</v>
          </cell>
        </row>
        <row r="410">
          <cell r="AA410">
            <v>230000.03</v>
          </cell>
          <cell r="BG410" t="str">
            <v>313</v>
          </cell>
        </row>
        <row r="411">
          <cell r="AA411">
            <v>60000</v>
          </cell>
          <cell r="BG411" t="str">
            <v>313</v>
          </cell>
        </row>
        <row r="412">
          <cell r="AA412">
            <v>131250</v>
          </cell>
          <cell r="BG412" t="str">
            <v>313</v>
          </cell>
        </row>
        <row r="413">
          <cell r="AA413">
            <v>32545.42</v>
          </cell>
          <cell r="BG413" t="str">
            <v>313</v>
          </cell>
        </row>
        <row r="414">
          <cell r="AA414">
            <v>2406250</v>
          </cell>
          <cell r="BG414" t="str">
            <v>313</v>
          </cell>
        </row>
        <row r="415">
          <cell r="AA415">
            <v>192568.65</v>
          </cell>
          <cell r="BG415" t="str">
            <v>313</v>
          </cell>
        </row>
        <row r="416">
          <cell r="AA416">
            <v>580356.18999999994</v>
          </cell>
          <cell r="BG416" t="str">
            <v>313</v>
          </cell>
        </row>
        <row r="417">
          <cell r="AA417">
            <v>218637.98</v>
          </cell>
          <cell r="BG417" t="str">
            <v>308</v>
          </cell>
        </row>
        <row r="418">
          <cell r="AA418">
            <v>345096.49</v>
          </cell>
          <cell r="BG418" t="str">
            <v>313</v>
          </cell>
        </row>
        <row r="419">
          <cell r="AA419">
            <v>99564</v>
          </cell>
          <cell r="BG419" t="str">
            <v>313</v>
          </cell>
        </row>
        <row r="420">
          <cell r="AA420">
            <v>710000</v>
          </cell>
          <cell r="BG420" t="str">
            <v>313</v>
          </cell>
        </row>
        <row r="421">
          <cell r="AA421">
            <v>275816.23</v>
          </cell>
          <cell r="BG421" t="str">
            <v>313</v>
          </cell>
        </row>
        <row r="422">
          <cell r="AA422">
            <v>261490.76</v>
          </cell>
          <cell r="BG422" t="str">
            <v>313</v>
          </cell>
        </row>
        <row r="423">
          <cell r="AA423">
            <v>32000</v>
          </cell>
          <cell r="BG423" t="str">
            <v>313</v>
          </cell>
        </row>
        <row r="424">
          <cell r="AA424">
            <v>116666.8</v>
          </cell>
          <cell r="BG424" t="str">
            <v>313</v>
          </cell>
        </row>
        <row r="425">
          <cell r="AA425">
            <v>146150.97</v>
          </cell>
          <cell r="BG425" t="str">
            <v>313</v>
          </cell>
        </row>
        <row r="426">
          <cell r="AA426">
            <v>127938.19</v>
          </cell>
          <cell r="BG426" t="str">
            <v>313</v>
          </cell>
        </row>
        <row r="427">
          <cell r="AA427">
            <v>46126.26</v>
          </cell>
          <cell r="BG427" t="str">
            <v>313</v>
          </cell>
        </row>
        <row r="428">
          <cell r="AA428">
            <v>344000.14</v>
          </cell>
          <cell r="BG428" t="str">
            <v>313</v>
          </cell>
        </row>
        <row r="429">
          <cell r="AA429">
            <v>190000</v>
          </cell>
          <cell r="BG429" t="str">
            <v>313</v>
          </cell>
        </row>
        <row r="430">
          <cell r="AA430">
            <v>300000</v>
          </cell>
          <cell r="BG430" t="str">
            <v>313</v>
          </cell>
        </row>
        <row r="431">
          <cell r="AA431">
            <v>182416.78</v>
          </cell>
          <cell r="BG431" t="str">
            <v>308</v>
          </cell>
        </row>
        <row r="432">
          <cell r="AA432">
            <v>117698.31</v>
          </cell>
          <cell r="BG432" t="str">
            <v>313</v>
          </cell>
        </row>
        <row r="433">
          <cell r="AA433">
            <v>381492.18</v>
          </cell>
          <cell r="BG433" t="str">
            <v>313</v>
          </cell>
        </row>
        <row r="434">
          <cell r="AA434">
            <v>435211.84</v>
          </cell>
          <cell r="BG434" t="str">
            <v>313</v>
          </cell>
        </row>
        <row r="435">
          <cell r="AA435">
            <v>398250</v>
          </cell>
          <cell r="BG435" t="str">
            <v>313</v>
          </cell>
        </row>
        <row r="436">
          <cell r="AA436">
            <v>324000</v>
          </cell>
          <cell r="BG436" t="str">
            <v>313</v>
          </cell>
        </row>
        <row r="437">
          <cell r="AA437">
            <v>1078000</v>
          </cell>
          <cell r="BG437" t="str">
            <v>313</v>
          </cell>
        </row>
        <row r="438">
          <cell r="AA438">
            <v>488622.92</v>
          </cell>
          <cell r="BG438" t="str">
            <v>308</v>
          </cell>
        </row>
        <row r="439">
          <cell r="AA439">
            <v>383837.3</v>
          </cell>
          <cell r="BG439" t="str">
            <v>313</v>
          </cell>
        </row>
        <row r="440">
          <cell r="AA440">
            <v>940725.22</v>
          </cell>
          <cell r="BG440" t="str">
            <v>313</v>
          </cell>
        </row>
        <row r="441">
          <cell r="AA441">
            <v>1488934.48</v>
          </cell>
          <cell r="BG441" t="str">
            <v>313</v>
          </cell>
        </row>
        <row r="442">
          <cell r="AA442">
            <v>192141.92</v>
          </cell>
          <cell r="BG442" t="str">
            <v>313</v>
          </cell>
        </row>
        <row r="443">
          <cell r="AA443">
            <v>302335.59000000003</v>
          </cell>
          <cell r="BG443" t="str">
            <v>313</v>
          </cell>
        </row>
        <row r="444">
          <cell r="AA444">
            <v>316376.31</v>
          </cell>
          <cell r="BG444" t="str">
            <v>313</v>
          </cell>
        </row>
        <row r="445">
          <cell r="AA445">
            <v>285690.27</v>
          </cell>
          <cell r="BG445" t="str">
            <v>313</v>
          </cell>
        </row>
        <row r="446">
          <cell r="AA446">
            <v>1930201.73</v>
          </cell>
          <cell r="BG446" t="str">
            <v>313</v>
          </cell>
        </row>
        <row r="447">
          <cell r="AA447">
            <v>1800434.96</v>
          </cell>
          <cell r="BG447" t="str">
            <v>313</v>
          </cell>
        </row>
        <row r="448">
          <cell r="AA448">
            <v>6727.27</v>
          </cell>
          <cell r="BG448" t="str">
            <v>308</v>
          </cell>
        </row>
        <row r="449">
          <cell r="AA449">
            <v>179748.46</v>
          </cell>
          <cell r="BG449" t="str">
            <v>313</v>
          </cell>
        </row>
        <row r="450">
          <cell r="AA450">
            <v>204723.57</v>
          </cell>
          <cell r="BG450" t="str">
            <v>313</v>
          </cell>
        </row>
        <row r="451">
          <cell r="AA451">
            <v>443581.58</v>
          </cell>
          <cell r="BG451" t="str">
            <v>313</v>
          </cell>
        </row>
        <row r="452">
          <cell r="AA452">
            <v>14170.65</v>
          </cell>
          <cell r="BG452" t="str">
            <v>313</v>
          </cell>
        </row>
        <row r="453">
          <cell r="AA453">
            <v>112500</v>
          </cell>
          <cell r="BG453" t="str">
            <v>313</v>
          </cell>
        </row>
        <row r="454">
          <cell r="AA454">
            <v>141666.81</v>
          </cell>
          <cell r="BG454" t="str">
            <v>313</v>
          </cell>
        </row>
        <row r="455">
          <cell r="AA455">
            <v>16099.15</v>
          </cell>
          <cell r="BG455" t="str">
            <v>313</v>
          </cell>
        </row>
        <row r="456">
          <cell r="AA456">
            <v>170883.62</v>
          </cell>
          <cell r="BG456" t="str">
            <v>313</v>
          </cell>
        </row>
        <row r="457">
          <cell r="AA457">
            <v>52771.94</v>
          </cell>
          <cell r="BG457" t="str">
            <v>313</v>
          </cell>
        </row>
        <row r="458">
          <cell r="AA458">
            <v>220728.8</v>
          </cell>
          <cell r="BG458" t="str">
            <v>313</v>
          </cell>
        </row>
        <row r="459">
          <cell r="AA459">
            <v>188205.69</v>
          </cell>
          <cell r="BG459" t="str">
            <v>313</v>
          </cell>
        </row>
        <row r="460">
          <cell r="AA460">
            <v>76222.17</v>
          </cell>
          <cell r="BG460" t="str">
            <v>313</v>
          </cell>
        </row>
        <row r="461">
          <cell r="AA461">
            <v>280000</v>
          </cell>
          <cell r="BG461" t="str">
            <v>313</v>
          </cell>
        </row>
        <row r="462">
          <cell r="AA462">
            <v>191780.37</v>
          </cell>
          <cell r="BG462" t="str">
            <v>313</v>
          </cell>
        </row>
        <row r="463">
          <cell r="AA463">
            <v>248204.94</v>
          </cell>
          <cell r="BG463" t="str">
            <v>313</v>
          </cell>
        </row>
        <row r="464">
          <cell r="AA464">
            <v>306666.78999999998</v>
          </cell>
          <cell r="BG464" t="str">
            <v>313</v>
          </cell>
        </row>
        <row r="465">
          <cell r="AA465">
            <v>987500</v>
          </cell>
          <cell r="BG465" t="str">
            <v>313</v>
          </cell>
        </row>
        <row r="466">
          <cell r="AA466">
            <v>65000</v>
          </cell>
          <cell r="BG466" t="str">
            <v>306</v>
          </cell>
        </row>
        <row r="467">
          <cell r="AA467">
            <v>366208.13</v>
          </cell>
          <cell r="BG467" t="str">
            <v>313</v>
          </cell>
        </row>
        <row r="468">
          <cell r="AA468">
            <v>82434.63</v>
          </cell>
          <cell r="BG468" t="str">
            <v>313</v>
          </cell>
        </row>
        <row r="469">
          <cell r="AA469">
            <v>3285714.3</v>
          </cell>
          <cell r="BG469" t="str">
            <v>313</v>
          </cell>
        </row>
        <row r="470">
          <cell r="AA470">
            <v>975000</v>
          </cell>
          <cell r="BG470" t="str">
            <v>313</v>
          </cell>
        </row>
        <row r="471">
          <cell r="AA471">
            <v>15671.33</v>
          </cell>
          <cell r="BG471" t="str">
            <v>308</v>
          </cell>
        </row>
        <row r="472">
          <cell r="AA472">
            <v>520869.93</v>
          </cell>
          <cell r="BG472" t="str">
            <v>313</v>
          </cell>
        </row>
        <row r="473">
          <cell r="AA473">
            <v>480803.02</v>
          </cell>
          <cell r="BG473" t="str">
            <v>313</v>
          </cell>
        </row>
        <row r="474">
          <cell r="AA474">
            <v>190346.44</v>
          </cell>
          <cell r="BG474" t="str">
            <v>313</v>
          </cell>
        </row>
        <row r="475">
          <cell r="AA475">
            <v>122500.13</v>
          </cell>
          <cell r="BG475" t="str">
            <v>313</v>
          </cell>
        </row>
        <row r="476">
          <cell r="AA476">
            <v>159000</v>
          </cell>
          <cell r="BG476" t="str">
            <v>313</v>
          </cell>
        </row>
        <row r="477">
          <cell r="AA477">
            <v>41063.96</v>
          </cell>
          <cell r="BG477" t="str">
            <v>313</v>
          </cell>
        </row>
        <row r="478">
          <cell r="AA478">
            <v>14000</v>
          </cell>
          <cell r="BG478" t="str">
            <v>313</v>
          </cell>
        </row>
        <row r="479">
          <cell r="AA479">
            <v>182030.74</v>
          </cell>
          <cell r="BG479" t="str">
            <v>313</v>
          </cell>
        </row>
        <row r="480">
          <cell r="AA480">
            <v>234913.8</v>
          </cell>
          <cell r="BG480" t="str">
            <v>308</v>
          </cell>
        </row>
        <row r="481">
          <cell r="AA481">
            <v>473662.55</v>
          </cell>
          <cell r="BG481" t="str">
            <v>313</v>
          </cell>
        </row>
        <row r="482">
          <cell r="AA482">
            <v>427777.72</v>
          </cell>
          <cell r="BG482" t="str">
            <v>313</v>
          </cell>
        </row>
        <row r="483">
          <cell r="AA483">
            <v>217648.31</v>
          </cell>
          <cell r="BG483" t="str">
            <v>313</v>
          </cell>
        </row>
        <row r="484">
          <cell r="AA484">
            <v>223846.66</v>
          </cell>
          <cell r="BG484" t="str">
            <v>313</v>
          </cell>
        </row>
        <row r="485">
          <cell r="AA485">
            <v>369990.37</v>
          </cell>
          <cell r="BG485" t="str">
            <v>313</v>
          </cell>
        </row>
        <row r="486">
          <cell r="AA486">
            <v>87194.17</v>
          </cell>
          <cell r="BG486" t="str">
            <v>313</v>
          </cell>
        </row>
        <row r="487">
          <cell r="AA487">
            <v>1500</v>
          </cell>
          <cell r="BG487" t="str">
            <v>313</v>
          </cell>
        </row>
        <row r="488">
          <cell r="AA488">
            <v>399221.26</v>
          </cell>
          <cell r="BG488" t="str">
            <v>313</v>
          </cell>
        </row>
        <row r="489">
          <cell r="AA489">
            <v>379999.99</v>
          </cell>
          <cell r="BG489" t="str">
            <v>313</v>
          </cell>
        </row>
        <row r="490">
          <cell r="AA490">
            <v>823467.8</v>
          </cell>
          <cell r="BG490" t="str">
            <v>313</v>
          </cell>
        </row>
        <row r="491">
          <cell r="AA491">
            <v>1250618.49</v>
          </cell>
          <cell r="BG491" t="str">
            <v>306</v>
          </cell>
        </row>
        <row r="492">
          <cell r="AA492">
            <v>2298031.2000000002</v>
          </cell>
          <cell r="BG492" t="str">
            <v>301</v>
          </cell>
        </row>
        <row r="493">
          <cell r="AA493">
            <v>61611.81</v>
          </cell>
          <cell r="BG493" t="str">
            <v>301</v>
          </cell>
        </row>
        <row r="494">
          <cell r="AA494">
            <v>1603462.19</v>
          </cell>
          <cell r="BG494" t="str">
            <v>306</v>
          </cell>
        </row>
        <row r="495">
          <cell r="AA495">
            <v>2429166.65</v>
          </cell>
          <cell r="BG495" t="str">
            <v>306</v>
          </cell>
        </row>
        <row r="496">
          <cell r="AA496">
            <v>433133.27</v>
          </cell>
          <cell r="BG496" t="str">
            <v>301</v>
          </cell>
        </row>
        <row r="497">
          <cell r="AA497">
            <v>151149.38</v>
          </cell>
          <cell r="BG497" t="str">
            <v>301</v>
          </cell>
        </row>
        <row r="498">
          <cell r="AA498">
            <v>1265000</v>
          </cell>
          <cell r="BG498" t="str">
            <v>301</v>
          </cell>
        </row>
        <row r="499">
          <cell r="AA499">
            <v>474107.35</v>
          </cell>
          <cell r="BG499" t="str">
            <v>301</v>
          </cell>
        </row>
        <row r="500">
          <cell r="AA500">
            <v>134700</v>
          </cell>
          <cell r="BG500" t="str">
            <v>301</v>
          </cell>
        </row>
        <row r="501">
          <cell r="AA501">
            <v>1456579.46</v>
          </cell>
          <cell r="BG501" t="str">
            <v>301</v>
          </cell>
        </row>
        <row r="502">
          <cell r="AA502">
            <v>1300000</v>
          </cell>
          <cell r="BG502" t="str">
            <v>301</v>
          </cell>
        </row>
        <row r="503">
          <cell r="AA503">
            <v>800000</v>
          </cell>
          <cell r="BG503" t="str">
            <v>301</v>
          </cell>
        </row>
        <row r="504">
          <cell r="AA504">
            <v>151900</v>
          </cell>
          <cell r="BG504" t="str">
            <v>301</v>
          </cell>
        </row>
        <row r="505">
          <cell r="AA505">
            <v>116161.54</v>
          </cell>
          <cell r="BG505" t="str">
            <v>306</v>
          </cell>
        </row>
        <row r="506">
          <cell r="AA506">
            <v>131807.57999999999</v>
          </cell>
          <cell r="BG506" t="str">
            <v>306</v>
          </cell>
        </row>
        <row r="507">
          <cell r="AA507">
            <v>217150.64</v>
          </cell>
          <cell r="BG507" t="str">
            <v>306</v>
          </cell>
        </row>
        <row r="508">
          <cell r="AA508">
            <v>41840.54</v>
          </cell>
          <cell r="BG508" t="str">
            <v>306</v>
          </cell>
        </row>
        <row r="509">
          <cell r="AA509">
            <v>827150</v>
          </cell>
          <cell r="BG509" t="str">
            <v>306</v>
          </cell>
        </row>
        <row r="510">
          <cell r="AA510">
            <v>338250</v>
          </cell>
          <cell r="BG510" t="str">
            <v>306</v>
          </cell>
        </row>
        <row r="511">
          <cell r="AA511">
            <v>177384.83</v>
          </cell>
          <cell r="BG511" t="str">
            <v>306</v>
          </cell>
        </row>
        <row r="512">
          <cell r="AA512">
            <v>146137.26999999999</v>
          </cell>
          <cell r="BG512" t="str">
            <v>306</v>
          </cell>
        </row>
        <row r="513">
          <cell r="AA513">
            <v>811888.81</v>
          </cell>
          <cell r="BG513" t="str">
            <v>306</v>
          </cell>
        </row>
        <row r="514">
          <cell r="AA514">
            <v>1512500</v>
          </cell>
          <cell r="BG514" t="str">
            <v>306</v>
          </cell>
        </row>
        <row r="515">
          <cell r="AA515">
            <v>257764.54</v>
          </cell>
          <cell r="BG515" t="str">
            <v>301</v>
          </cell>
        </row>
        <row r="516">
          <cell r="AA516">
            <v>861339.23</v>
          </cell>
          <cell r="BG516" t="str">
            <v>301</v>
          </cell>
        </row>
        <row r="517">
          <cell r="AA517">
            <v>2621722.7400000002</v>
          </cell>
          <cell r="BG517" t="str">
            <v>301</v>
          </cell>
        </row>
        <row r="518">
          <cell r="AA518">
            <v>135446.82</v>
          </cell>
          <cell r="BG518" t="str">
            <v>301</v>
          </cell>
        </row>
        <row r="519">
          <cell r="AA519">
            <v>135457.99</v>
          </cell>
          <cell r="BG519" t="str">
            <v>301</v>
          </cell>
        </row>
        <row r="520">
          <cell r="AA520">
            <v>122027.55</v>
          </cell>
          <cell r="BG520" t="str">
            <v>301</v>
          </cell>
        </row>
        <row r="521">
          <cell r="AA521">
            <v>157520.70000000001</v>
          </cell>
          <cell r="BG521" t="str">
            <v>301</v>
          </cell>
        </row>
        <row r="522">
          <cell r="AA522">
            <v>192258.96</v>
          </cell>
          <cell r="BG522" t="str">
            <v>301</v>
          </cell>
        </row>
        <row r="523">
          <cell r="AA523">
            <v>1700000</v>
          </cell>
          <cell r="BG523" t="str">
            <v>306</v>
          </cell>
        </row>
        <row r="524">
          <cell r="AA524">
            <v>5123976.51</v>
          </cell>
          <cell r="BG524" t="str">
            <v>306</v>
          </cell>
        </row>
        <row r="525">
          <cell r="AA525">
            <v>1513000</v>
          </cell>
          <cell r="BG525" t="str">
            <v>306</v>
          </cell>
        </row>
        <row r="526">
          <cell r="AA526">
            <v>500000</v>
          </cell>
          <cell r="BG526" t="str">
            <v>306</v>
          </cell>
        </row>
        <row r="527">
          <cell r="AA527">
            <v>551171.48</v>
          </cell>
          <cell r="BG527" t="str">
            <v>306</v>
          </cell>
        </row>
        <row r="528">
          <cell r="AA528">
            <v>1000000</v>
          </cell>
          <cell r="BG528" t="str">
            <v>306</v>
          </cell>
        </row>
        <row r="529">
          <cell r="AA529">
            <v>139467.38</v>
          </cell>
          <cell r="BG529" t="str">
            <v>301</v>
          </cell>
        </row>
        <row r="530">
          <cell r="AA530">
            <v>82914.42</v>
          </cell>
          <cell r="BG530" t="str">
            <v>301</v>
          </cell>
        </row>
        <row r="531">
          <cell r="AA531">
            <v>208987.72</v>
          </cell>
          <cell r="BG531" t="str">
            <v>301</v>
          </cell>
        </row>
        <row r="532">
          <cell r="AA532">
            <v>1168345.42</v>
          </cell>
          <cell r="BG532" t="str">
            <v>301</v>
          </cell>
        </row>
        <row r="533">
          <cell r="AA533">
            <v>4860492.2</v>
          </cell>
          <cell r="BG533" t="str">
            <v>308</v>
          </cell>
        </row>
        <row r="534">
          <cell r="AA534">
            <v>6160470.7999999998</v>
          </cell>
          <cell r="BG534" t="str">
            <v>308</v>
          </cell>
        </row>
        <row r="535">
          <cell r="AA535">
            <v>5830815.1600000001</v>
          </cell>
          <cell r="BG535" t="str">
            <v>308</v>
          </cell>
        </row>
        <row r="536">
          <cell r="AA536">
            <v>4201539.93</v>
          </cell>
          <cell r="BG536" t="str">
            <v>308</v>
          </cell>
        </row>
        <row r="537">
          <cell r="AA537">
            <v>4456576.53</v>
          </cell>
          <cell r="BG537" t="str">
            <v>308</v>
          </cell>
        </row>
        <row r="538">
          <cell r="AA538">
            <v>5547594.5800000001</v>
          </cell>
          <cell r="BG538" t="str">
            <v>308</v>
          </cell>
        </row>
        <row r="539">
          <cell r="AA539">
            <v>4856592.4400000004</v>
          </cell>
          <cell r="BG539" t="str">
            <v>308</v>
          </cell>
        </row>
        <row r="540">
          <cell r="AA540">
            <v>5530959</v>
          </cell>
          <cell r="BG540" t="str">
            <v>308</v>
          </cell>
        </row>
        <row r="541">
          <cell r="AA541">
            <v>1453006.96</v>
          </cell>
          <cell r="BG541" t="str">
            <v>306</v>
          </cell>
        </row>
        <row r="542">
          <cell r="AA542">
            <v>9121142.1099999994</v>
          </cell>
          <cell r="BG542" t="str">
            <v>306</v>
          </cell>
        </row>
        <row r="543">
          <cell r="AA543">
            <v>1438166.74</v>
          </cell>
          <cell r="BG543" t="str">
            <v>306</v>
          </cell>
        </row>
        <row r="544">
          <cell r="AA544">
            <v>1558859.26</v>
          </cell>
          <cell r="BG544" t="str">
            <v>306</v>
          </cell>
        </row>
        <row r="545">
          <cell r="AA545">
            <v>757461.4</v>
          </cell>
          <cell r="BG545" t="str">
            <v>306</v>
          </cell>
        </row>
        <row r="546">
          <cell r="AA546">
            <v>1094272.17</v>
          </cell>
          <cell r="BG546" t="str">
            <v>306</v>
          </cell>
        </row>
        <row r="547">
          <cell r="AA547">
            <v>252706.02</v>
          </cell>
          <cell r="BG547" t="str">
            <v>306</v>
          </cell>
        </row>
        <row r="548">
          <cell r="AA548">
            <v>8603586.1400000006</v>
          </cell>
          <cell r="BG548" t="str">
            <v>306</v>
          </cell>
        </row>
        <row r="549">
          <cell r="AA549">
            <v>5404310.21</v>
          </cell>
          <cell r="BG549" t="str">
            <v>306</v>
          </cell>
        </row>
        <row r="550">
          <cell r="AA550">
            <v>1165548.3400000001</v>
          </cell>
          <cell r="BG550" t="str">
            <v>301</v>
          </cell>
        </row>
        <row r="551">
          <cell r="AA551">
            <v>198177.01</v>
          </cell>
          <cell r="BG551" t="str">
            <v>301</v>
          </cell>
        </row>
        <row r="552">
          <cell r="AA552">
            <v>4777174.38</v>
          </cell>
          <cell r="BG552" t="str">
            <v>301</v>
          </cell>
        </row>
        <row r="553">
          <cell r="AA553">
            <v>1978558.96</v>
          </cell>
          <cell r="BG553" t="str">
            <v>301</v>
          </cell>
        </row>
        <row r="554">
          <cell r="AA554">
            <v>68466.559999999998</v>
          </cell>
          <cell r="BG554" t="str">
            <v>301</v>
          </cell>
        </row>
        <row r="555">
          <cell r="AA555">
            <v>235346.07</v>
          </cell>
          <cell r="BG555" t="str">
            <v>301</v>
          </cell>
        </row>
        <row r="556">
          <cell r="AA556">
            <v>645413.23</v>
          </cell>
          <cell r="BG556" t="str">
            <v>301</v>
          </cell>
        </row>
        <row r="557">
          <cell r="AA557">
            <v>402401.59</v>
          </cell>
          <cell r="BG557" t="str">
            <v>301</v>
          </cell>
        </row>
        <row r="558">
          <cell r="AA558">
            <v>69388.75</v>
          </cell>
          <cell r="BG558" t="str">
            <v>301</v>
          </cell>
        </row>
        <row r="559">
          <cell r="AA559">
            <v>324127.84999999998</v>
          </cell>
          <cell r="BG559" t="str">
            <v>301</v>
          </cell>
        </row>
        <row r="560">
          <cell r="AA560">
            <v>295339.24</v>
          </cell>
          <cell r="BG560" t="str">
            <v>301</v>
          </cell>
        </row>
        <row r="561">
          <cell r="AA561">
            <v>741563.06</v>
          </cell>
          <cell r="BG561" t="str">
            <v>301</v>
          </cell>
        </row>
        <row r="562">
          <cell r="AA562">
            <v>2131784.2200000002</v>
          </cell>
          <cell r="BG562" t="str">
            <v>301</v>
          </cell>
        </row>
        <row r="563">
          <cell r="AA563">
            <v>644085.27</v>
          </cell>
          <cell r="BG563" t="str">
            <v>306</v>
          </cell>
        </row>
        <row r="564">
          <cell r="AA564">
            <v>5789882.4699999997</v>
          </cell>
          <cell r="BG564" t="str">
            <v>306</v>
          </cell>
        </row>
        <row r="565">
          <cell r="AA565">
            <v>590750.03</v>
          </cell>
          <cell r="BG565" t="str">
            <v>306</v>
          </cell>
        </row>
        <row r="566">
          <cell r="AA566">
            <v>101970.89</v>
          </cell>
          <cell r="BG566" t="str">
            <v>306</v>
          </cell>
        </row>
        <row r="567">
          <cell r="AA567">
            <v>174967.67999999999</v>
          </cell>
          <cell r="BG567" t="str">
            <v>306</v>
          </cell>
        </row>
        <row r="568">
          <cell r="AA568">
            <v>113529.07</v>
          </cell>
          <cell r="BG568" t="str">
            <v>306</v>
          </cell>
        </row>
        <row r="569">
          <cell r="AA569">
            <v>182652.53</v>
          </cell>
          <cell r="BG569" t="str">
            <v>306</v>
          </cell>
        </row>
        <row r="570">
          <cell r="AA570">
            <v>90634.16</v>
          </cell>
          <cell r="BG570" t="str">
            <v>306</v>
          </cell>
        </row>
        <row r="571">
          <cell r="AA571">
            <v>91911.85</v>
          </cell>
          <cell r="BG571" t="str">
            <v>306</v>
          </cell>
        </row>
        <row r="572">
          <cell r="AA572">
            <v>266565.01</v>
          </cell>
          <cell r="BG572" t="str">
            <v>306</v>
          </cell>
        </row>
        <row r="573">
          <cell r="AA573">
            <v>77643.87</v>
          </cell>
          <cell r="BG573" t="str">
            <v>306</v>
          </cell>
        </row>
        <row r="574">
          <cell r="AA574">
            <v>163832.53</v>
          </cell>
          <cell r="BG574" t="str">
            <v>306</v>
          </cell>
        </row>
        <row r="575">
          <cell r="AA575">
            <v>186087.29</v>
          </cell>
          <cell r="BG575" t="str">
            <v>306</v>
          </cell>
        </row>
        <row r="576">
          <cell r="AA576">
            <v>972052.72</v>
          </cell>
          <cell r="BG576" t="str">
            <v>306</v>
          </cell>
        </row>
        <row r="577">
          <cell r="AA577">
            <v>1356295.06</v>
          </cell>
          <cell r="BG577" t="str">
            <v>306</v>
          </cell>
        </row>
        <row r="578">
          <cell r="AA578">
            <v>2022683.88</v>
          </cell>
          <cell r="BG578" t="str">
            <v>301</v>
          </cell>
        </row>
        <row r="579">
          <cell r="AA579">
            <v>1463189.72</v>
          </cell>
          <cell r="BG579" t="str">
            <v>301</v>
          </cell>
        </row>
        <row r="580">
          <cell r="AA580">
            <v>34538.050000000003</v>
          </cell>
          <cell r="BG580" t="str">
            <v>306</v>
          </cell>
        </row>
        <row r="581">
          <cell r="AA581">
            <v>11250527.65</v>
          </cell>
          <cell r="BG581" t="str">
            <v>301</v>
          </cell>
        </row>
        <row r="582">
          <cell r="AA582">
            <v>5705097.5300000003</v>
          </cell>
          <cell r="BG582" t="str">
            <v>301</v>
          </cell>
        </row>
        <row r="583">
          <cell r="AA583">
            <v>278420.90999999997</v>
          </cell>
          <cell r="BG583" t="str">
            <v>301</v>
          </cell>
        </row>
        <row r="584">
          <cell r="AA584">
            <v>66502.350000000006</v>
          </cell>
          <cell r="BG584" t="str">
            <v>306</v>
          </cell>
        </row>
        <row r="585">
          <cell r="AA585">
            <v>5244.54</v>
          </cell>
          <cell r="BG585" t="str">
            <v>306</v>
          </cell>
        </row>
        <row r="586">
          <cell r="AA586">
            <v>214421.24</v>
          </cell>
          <cell r="BG586" t="str">
            <v>306</v>
          </cell>
        </row>
        <row r="587">
          <cell r="AA587">
            <v>2729186.25</v>
          </cell>
          <cell r="BG587" t="str">
            <v>306</v>
          </cell>
        </row>
        <row r="588">
          <cell r="AA588">
            <v>543611.34</v>
          </cell>
          <cell r="BG588" t="str">
            <v>306</v>
          </cell>
        </row>
        <row r="589">
          <cell r="AA589">
            <v>1638152.85</v>
          </cell>
          <cell r="BG589" t="str">
            <v>306</v>
          </cell>
        </row>
        <row r="590">
          <cell r="AA590">
            <v>575542.06999999995</v>
          </cell>
          <cell r="BG590" t="str">
            <v>306</v>
          </cell>
        </row>
        <row r="591">
          <cell r="AA591">
            <v>236334.91</v>
          </cell>
          <cell r="BG591" t="str">
            <v>306</v>
          </cell>
        </row>
        <row r="592">
          <cell r="AA592">
            <v>10000000</v>
          </cell>
          <cell r="BG592" t="str">
            <v>306</v>
          </cell>
        </row>
        <row r="593">
          <cell r="AA593">
            <v>2665897.89</v>
          </cell>
          <cell r="BG593" t="str">
            <v>306</v>
          </cell>
        </row>
        <row r="594">
          <cell r="AA594">
            <v>9479713.5299999993</v>
          </cell>
          <cell r="BG594" t="str">
            <v>306</v>
          </cell>
        </row>
        <row r="595">
          <cell r="AA595">
            <v>621096.46</v>
          </cell>
          <cell r="BG595" t="str">
            <v>301</v>
          </cell>
        </row>
        <row r="596">
          <cell r="AA596">
            <v>3689789.71</v>
          </cell>
          <cell r="BG596" t="str">
            <v>301</v>
          </cell>
        </row>
        <row r="597">
          <cell r="AA597">
            <v>7969895.8899999997</v>
          </cell>
          <cell r="BG597" t="str">
            <v>301</v>
          </cell>
        </row>
        <row r="598">
          <cell r="AA598">
            <v>5535810.8399999999</v>
          </cell>
          <cell r="BG598" t="str">
            <v>306</v>
          </cell>
        </row>
        <row r="599">
          <cell r="AA599">
            <v>4251612.09</v>
          </cell>
          <cell r="BG599" t="str">
            <v>306</v>
          </cell>
        </row>
        <row r="600">
          <cell r="AA600">
            <v>7922223.25</v>
          </cell>
          <cell r="BG600" t="str">
            <v>306</v>
          </cell>
        </row>
        <row r="601">
          <cell r="AA601">
            <v>1147348.72</v>
          </cell>
          <cell r="BG601" t="str">
            <v>306</v>
          </cell>
        </row>
        <row r="602">
          <cell r="AA602">
            <v>3315344.89</v>
          </cell>
          <cell r="BG602" t="str">
            <v>306</v>
          </cell>
        </row>
        <row r="603">
          <cell r="AA603">
            <v>4610528.1500000004</v>
          </cell>
          <cell r="BG603" t="str">
            <v>306</v>
          </cell>
        </row>
        <row r="604">
          <cell r="AA604">
            <v>2132740.0099999998</v>
          </cell>
          <cell r="BG604" t="str">
            <v>301</v>
          </cell>
        </row>
        <row r="605">
          <cell r="AA605">
            <v>1649055.09</v>
          </cell>
          <cell r="BG605" t="str">
            <v>301</v>
          </cell>
        </row>
        <row r="606">
          <cell r="AA606">
            <v>304414.34000000003</v>
          </cell>
          <cell r="BG606" t="str">
            <v>301</v>
          </cell>
        </row>
        <row r="607">
          <cell r="AA607">
            <v>3579657.39</v>
          </cell>
          <cell r="BG607" t="str">
            <v>301</v>
          </cell>
        </row>
        <row r="608">
          <cell r="AA608">
            <v>472235.95</v>
          </cell>
          <cell r="BG608" t="str">
            <v>301</v>
          </cell>
        </row>
        <row r="609">
          <cell r="AA609">
            <v>798232.97</v>
          </cell>
          <cell r="BG609" t="str">
            <v>301</v>
          </cell>
        </row>
        <row r="610">
          <cell r="AA610">
            <v>234161.48</v>
          </cell>
          <cell r="BG610" t="str">
            <v>301</v>
          </cell>
        </row>
        <row r="611">
          <cell r="AA611">
            <v>161113.13</v>
          </cell>
          <cell r="BG611" t="str">
            <v>301</v>
          </cell>
        </row>
        <row r="612">
          <cell r="AA612">
            <v>2839812.16</v>
          </cell>
          <cell r="BG612" t="str">
            <v>301</v>
          </cell>
        </row>
        <row r="613">
          <cell r="AA613">
            <v>551543.24</v>
          </cell>
          <cell r="BG613" t="str">
            <v>301</v>
          </cell>
        </row>
        <row r="614">
          <cell r="AA614">
            <v>392061.98</v>
          </cell>
          <cell r="BG614" t="str">
            <v>301</v>
          </cell>
        </row>
        <row r="615">
          <cell r="AA615">
            <v>154113.25</v>
          </cell>
          <cell r="BG615" t="str">
            <v>301</v>
          </cell>
        </row>
        <row r="616">
          <cell r="AA616">
            <v>172261.11</v>
          </cell>
          <cell r="BG616" t="str">
            <v>301</v>
          </cell>
        </row>
        <row r="617">
          <cell r="AA617">
            <v>512850.83</v>
          </cell>
          <cell r="BG617" t="str">
            <v>301</v>
          </cell>
        </row>
        <row r="618">
          <cell r="AA618">
            <v>465033.44</v>
          </cell>
          <cell r="BG618" t="str">
            <v>301</v>
          </cell>
        </row>
        <row r="619">
          <cell r="AA619">
            <v>737729.41</v>
          </cell>
          <cell r="BG619" t="str">
            <v>301</v>
          </cell>
        </row>
        <row r="620">
          <cell r="AA620">
            <v>272407.42</v>
          </cell>
          <cell r="BG620" t="str">
            <v>301</v>
          </cell>
        </row>
        <row r="621">
          <cell r="AA621">
            <v>559382.99</v>
          </cell>
          <cell r="BG621" t="str">
            <v>301</v>
          </cell>
        </row>
        <row r="622">
          <cell r="AA622">
            <v>538085.19999999995</v>
          </cell>
          <cell r="BG622" t="str">
            <v>301</v>
          </cell>
        </row>
        <row r="623">
          <cell r="AA623">
            <v>1192710.3799999999</v>
          </cell>
          <cell r="BG623" t="str">
            <v>301</v>
          </cell>
        </row>
        <row r="624">
          <cell r="AA624">
            <v>7673926.8700000001</v>
          </cell>
          <cell r="BG624" t="str">
            <v>301</v>
          </cell>
        </row>
        <row r="625">
          <cell r="AA625">
            <v>400724.57</v>
          </cell>
          <cell r="BG625" t="str">
            <v>301</v>
          </cell>
        </row>
        <row r="626">
          <cell r="AA626">
            <v>499819.16</v>
          </cell>
          <cell r="BG626" t="str">
            <v>301</v>
          </cell>
        </row>
        <row r="627">
          <cell r="AA627">
            <v>640528.17000000004</v>
          </cell>
          <cell r="BG627" t="str">
            <v>301</v>
          </cell>
        </row>
        <row r="628">
          <cell r="AA628">
            <v>504966.85</v>
          </cell>
          <cell r="BG628" t="str">
            <v>301</v>
          </cell>
        </row>
        <row r="629">
          <cell r="AA629">
            <v>615891.74</v>
          </cell>
          <cell r="BG629" t="str">
            <v>301</v>
          </cell>
        </row>
        <row r="630">
          <cell r="AA630">
            <v>404045.92</v>
          </cell>
          <cell r="BG630" t="str">
            <v>301</v>
          </cell>
        </row>
        <row r="631">
          <cell r="AA631">
            <v>325633.18</v>
          </cell>
          <cell r="BG631" t="str">
            <v>301</v>
          </cell>
        </row>
        <row r="632">
          <cell r="AA632">
            <v>993733.93</v>
          </cell>
          <cell r="BG632" t="str">
            <v>301</v>
          </cell>
        </row>
        <row r="633">
          <cell r="AA633">
            <v>396070.73</v>
          </cell>
          <cell r="BG633" t="str">
            <v>301</v>
          </cell>
        </row>
        <row r="634">
          <cell r="AA634">
            <v>360296.25</v>
          </cell>
          <cell r="BG634" t="str">
            <v>301</v>
          </cell>
        </row>
        <row r="635">
          <cell r="AA635">
            <v>973420.36</v>
          </cell>
          <cell r="BG635" t="str">
            <v>301</v>
          </cell>
        </row>
        <row r="636">
          <cell r="AA636">
            <v>1309530</v>
          </cell>
          <cell r="BG636" t="str">
            <v>301</v>
          </cell>
        </row>
        <row r="637">
          <cell r="AA637">
            <v>5074166</v>
          </cell>
          <cell r="BG637" t="str">
            <v>301</v>
          </cell>
        </row>
        <row r="638">
          <cell r="AA638">
            <v>362776.01</v>
          </cell>
          <cell r="BG638" t="str">
            <v>301</v>
          </cell>
        </row>
        <row r="639">
          <cell r="AA639">
            <v>560495.31999999995</v>
          </cell>
          <cell r="BG639" t="str">
            <v>301</v>
          </cell>
        </row>
        <row r="640">
          <cell r="AA640">
            <v>597298.30000000005</v>
          </cell>
          <cell r="BG640" t="str">
            <v>301</v>
          </cell>
        </row>
        <row r="641">
          <cell r="AA641">
            <v>280931.20000000001</v>
          </cell>
          <cell r="BG641" t="str">
            <v>301</v>
          </cell>
        </row>
        <row r="642">
          <cell r="AA642">
            <v>537761.02</v>
          </cell>
          <cell r="BG642" t="str">
            <v>301</v>
          </cell>
        </row>
        <row r="643">
          <cell r="AA643">
            <v>421598.37</v>
          </cell>
          <cell r="BG643" t="str">
            <v>301</v>
          </cell>
        </row>
        <row r="644">
          <cell r="AA644">
            <v>290649.48</v>
          </cell>
          <cell r="BG644" t="str">
            <v>301</v>
          </cell>
        </row>
        <row r="645">
          <cell r="AA645">
            <v>1160005.8700000001</v>
          </cell>
          <cell r="BG645" t="str">
            <v>301</v>
          </cell>
        </row>
        <row r="646">
          <cell r="AA646">
            <v>103749.25</v>
          </cell>
          <cell r="BG646" t="str">
            <v>301</v>
          </cell>
        </row>
        <row r="647">
          <cell r="AA647">
            <v>133621.84</v>
          </cell>
          <cell r="BG647" t="str">
            <v>301</v>
          </cell>
        </row>
        <row r="648">
          <cell r="AA648">
            <v>662272.16</v>
          </cell>
          <cell r="BG648" t="str">
            <v>301</v>
          </cell>
        </row>
        <row r="649">
          <cell r="AA649">
            <v>901922.07</v>
          </cell>
          <cell r="BG649" t="str">
            <v>301</v>
          </cell>
        </row>
        <row r="650">
          <cell r="AA650">
            <v>920054.91</v>
          </cell>
          <cell r="BG650" t="str">
            <v>301</v>
          </cell>
        </row>
        <row r="651">
          <cell r="AA651">
            <v>1553382.53</v>
          </cell>
          <cell r="BG651" t="str">
            <v>301</v>
          </cell>
        </row>
        <row r="652">
          <cell r="AA652">
            <v>604925.30000000005</v>
          </cell>
          <cell r="BG652" t="str">
            <v>301</v>
          </cell>
        </row>
        <row r="653">
          <cell r="AA653">
            <v>1675506.13</v>
          </cell>
          <cell r="BG653" t="str">
            <v>301</v>
          </cell>
        </row>
        <row r="654">
          <cell r="AA654">
            <v>1074243.27</v>
          </cell>
          <cell r="BG654" t="str">
            <v>301</v>
          </cell>
        </row>
        <row r="655">
          <cell r="AA655">
            <v>1058329.1499999999</v>
          </cell>
          <cell r="BG655" t="str">
            <v>301</v>
          </cell>
        </row>
        <row r="656">
          <cell r="AA656">
            <v>745921.35</v>
          </cell>
          <cell r="BG656" t="str">
            <v>301</v>
          </cell>
        </row>
        <row r="657">
          <cell r="AA657">
            <v>4450977.51</v>
          </cell>
          <cell r="BG657" t="str">
            <v>301</v>
          </cell>
        </row>
        <row r="658">
          <cell r="AA658">
            <v>298993.46000000002</v>
          </cell>
          <cell r="BG658" t="str">
            <v>301</v>
          </cell>
        </row>
        <row r="659">
          <cell r="AA659">
            <v>195815.28</v>
          </cell>
          <cell r="BG659" t="str">
            <v>301</v>
          </cell>
        </row>
        <row r="660">
          <cell r="AA660">
            <v>142177.4</v>
          </cell>
          <cell r="BG660" t="str">
            <v>301</v>
          </cell>
        </row>
        <row r="661">
          <cell r="AA661">
            <v>556015.54</v>
          </cell>
          <cell r="BG661" t="str">
            <v>301</v>
          </cell>
        </row>
        <row r="662">
          <cell r="AA662">
            <v>1022404.16</v>
          </cell>
          <cell r="BG662" t="str">
            <v>301</v>
          </cell>
        </row>
        <row r="663">
          <cell r="AA663">
            <v>542213.88</v>
          </cell>
          <cell r="BG663" t="str">
            <v>306</v>
          </cell>
        </row>
        <row r="664">
          <cell r="AA664">
            <v>1832649.18</v>
          </cell>
          <cell r="BG664" t="str">
            <v>306</v>
          </cell>
        </row>
        <row r="665">
          <cell r="AA665">
            <v>2281014.34</v>
          </cell>
          <cell r="BG665" t="str">
            <v>306</v>
          </cell>
        </row>
        <row r="666">
          <cell r="AA666">
            <v>299127.32</v>
          </cell>
          <cell r="BG666" t="str">
            <v>306</v>
          </cell>
        </row>
        <row r="667">
          <cell r="AA667">
            <v>5279145.55</v>
          </cell>
          <cell r="BG667" t="str">
            <v>306</v>
          </cell>
        </row>
        <row r="668">
          <cell r="AA668">
            <v>450000</v>
          </cell>
          <cell r="BG668" t="str">
            <v>306</v>
          </cell>
        </row>
        <row r="669">
          <cell r="AA669">
            <v>4096352.79</v>
          </cell>
          <cell r="BG669" t="str">
            <v>301</v>
          </cell>
        </row>
        <row r="670">
          <cell r="AA670">
            <v>3324944.46</v>
          </cell>
          <cell r="BG670" t="str">
            <v>301</v>
          </cell>
        </row>
        <row r="671">
          <cell r="AA671">
            <v>2943137.81</v>
          </cell>
          <cell r="BG671" t="str">
            <v>301</v>
          </cell>
        </row>
        <row r="672">
          <cell r="AA672">
            <v>234044.06</v>
          </cell>
          <cell r="BG672" t="str">
            <v>301</v>
          </cell>
        </row>
        <row r="673">
          <cell r="AA673">
            <v>303063.34000000003</v>
          </cell>
          <cell r="BG673" t="str">
            <v>301</v>
          </cell>
        </row>
        <row r="674">
          <cell r="AA674">
            <v>611763.82999999996</v>
          </cell>
          <cell r="BG674" t="str">
            <v>306</v>
          </cell>
        </row>
        <row r="675">
          <cell r="AA675">
            <v>321476.42</v>
          </cell>
          <cell r="BG675" t="str">
            <v>306</v>
          </cell>
        </row>
        <row r="676">
          <cell r="AA676">
            <v>866937.42</v>
          </cell>
          <cell r="BG676" t="str">
            <v>306</v>
          </cell>
        </row>
        <row r="677">
          <cell r="AA677">
            <v>1167282.71</v>
          </cell>
          <cell r="BG677" t="str">
            <v>306</v>
          </cell>
        </row>
        <row r="678">
          <cell r="AA678">
            <v>944508.72</v>
          </cell>
          <cell r="BG678" t="str">
            <v>306</v>
          </cell>
        </row>
        <row r="679">
          <cell r="AA679">
            <v>281756.73</v>
          </cell>
          <cell r="BG679" t="str">
            <v>306</v>
          </cell>
        </row>
        <row r="680">
          <cell r="AA680">
            <v>1909908.74</v>
          </cell>
          <cell r="BG680" t="str">
            <v>306</v>
          </cell>
        </row>
        <row r="681">
          <cell r="AA681">
            <v>268477.27</v>
          </cell>
          <cell r="BG681" t="str">
            <v>306</v>
          </cell>
        </row>
        <row r="682">
          <cell r="AA682">
            <v>1718917.87</v>
          </cell>
          <cell r="BG682" t="str">
            <v>306</v>
          </cell>
        </row>
        <row r="683">
          <cell r="AA683">
            <v>181441.32</v>
          </cell>
          <cell r="BG683" t="str">
            <v>306</v>
          </cell>
        </row>
        <row r="684">
          <cell r="AA684">
            <v>3191954.63</v>
          </cell>
          <cell r="BG684" t="str">
            <v>301</v>
          </cell>
        </row>
        <row r="685">
          <cell r="AA685">
            <v>4707825.3099999996</v>
          </cell>
          <cell r="BG685" t="str">
            <v>301</v>
          </cell>
        </row>
        <row r="686">
          <cell r="AA686">
            <v>412835.58</v>
          </cell>
          <cell r="BG686" t="str">
            <v>301</v>
          </cell>
        </row>
        <row r="687">
          <cell r="AA687">
            <v>143370.66</v>
          </cell>
          <cell r="BG687" t="str">
            <v>301</v>
          </cell>
        </row>
        <row r="688">
          <cell r="AA688">
            <v>667440.02</v>
          </cell>
          <cell r="BG688" t="str">
            <v>301</v>
          </cell>
        </row>
        <row r="689">
          <cell r="AA689">
            <v>130885.7</v>
          </cell>
          <cell r="BG689" t="str">
            <v>301</v>
          </cell>
        </row>
        <row r="690">
          <cell r="AA690">
            <v>3360273.57</v>
          </cell>
          <cell r="BG690" t="str">
            <v>301</v>
          </cell>
        </row>
        <row r="691">
          <cell r="AA691">
            <v>5342243.34</v>
          </cell>
          <cell r="BG691" t="str">
            <v>301</v>
          </cell>
        </row>
        <row r="692">
          <cell r="AA692">
            <v>2861130.1</v>
          </cell>
          <cell r="BG692" t="str">
            <v>301</v>
          </cell>
        </row>
        <row r="693">
          <cell r="AA693">
            <v>718521.03</v>
          </cell>
          <cell r="BG693" t="str">
            <v>301</v>
          </cell>
        </row>
        <row r="694">
          <cell r="AA694">
            <v>15906922.279999999</v>
          </cell>
          <cell r="BG694" t="str">
            <v>301</v>
          </cell>
        </row>
        <row r="695">
          <cell r="AA695">
            <v>10078648.33</v>
          </cell>
          <cell r="BG695" t="str">
            <v>301</v>
          </cell>
        </row>
        <row r="696">
          <cell r="AA696">
            <v>224697.9</v>
          </cell>
          <cell r="BG696" t="str">
            <v>301</v>
          </cell>
        </row>
        <row r="697">
          <cell r="AA697">
            <v>106821.84</v>
          </cell>
          <cell r="BG697" t="str">
            <v>301</v>
          </cell>
        </row>
        <row r="698">
          <cell r="AA698">
            <v>216553.97</v>
          </cell>
          <cell r="BG698" t="str">
            <v>301</v>
          </cell>
        </row>
        <row r="699">
          <cell r="AA699">
            <v>369193.14</v>
          </cell>
          <cell r="BG699" t="str">
            <v>301</v>
          </cell>
        </row>
        <row r="700">
          <cell r="AA700">
            <v>194909.54</v>
          </cell>
          <cell r="BG700" t="str">
            <v>301</v>
          </cell>
        </row>
        <row r="701">
          <cell r="AA701">
            <v>88236.65</v>
          </cell>
          <cell r="BG701" t="str">
            <v>301</v>
          </cell>
        </row>
        <row r="702">
          <cell r="AA702">
            <v>114690.82</v>
          </cell>
          <cell r="BG702" t="str">
            <v>301</v>
          </cell>
        </row>
        <row r="703">
          <cell r="AA703">
            <v>227572.32</v>
          </cell>
          <cell r="BG703" t="str">
            <v>301</v>
          </cell>
        </row>
        <row r="704">
          <cell r="AA704">
            <v>248785.75</v>
          </cell>
          <cell r="BG704" t="str">
            <v>306</v>
          </cell>
        </row>
        <row r="705">
          <cell r="AA705">
            <v>509198.14</v>
          </cell>
          <cell r="BG705" t="str">
            <v>306</v>
          </cell>
        </row>
        <row r="706">
          <cell r="AA706">
            <v>2340000</v>
          </cell>
          <cell r="BG706" t="str">
            <v>301</v>
          </cell>
        </row>
        <row r="707">
          <cell r="AA707">
            <v>1450973.64</v>
          </cell>
          <cell r="BG707" t="str">
            <v>301</v>
          </cell>
        </row>
        <row r="708">
          <cell r="AA708">
            <v>2885790.51</v>
          </cell>
          <cell r="BG708" t="str">
            <v>301</v>
          </cell>
        </row>
        <row r="709">
          <cell r="AA709">
            <v>57500.51</v>
          </cell>
          <cell r="BG709" t="str">
            <v>301</v>
          </cell>
        </row>
        <row r="710">
          <cell r="AA710">
            <v>1539368.98</v>
          </cell>
          <cell r="BG710" t="str">
            <v>306</v>
          </cell>
        </row>
        <row r="711">
          <cell r="AA711">
            <v>1575659.63</v>
          </cell>
          <cell r="BG711" t="str">
            <v>306</v>
          </cell>
        </row>
        <row r="712">
          <cell r="AA712">
            <v>402814.5</v>
          </cell>
          <cell r="BG712" t="str">
            <v>306</v>
          </cell>
        </row>
        <row r="713">
          <cell r="AA713">
            <v>139203.85</v>
          </cell>
          <cell r="BG713" t="str">
            <v>306</v>
          </cell>
        </row>
        <row r="714">
          <cell r="AA714">
            <v>5315888.97</v>
          </cell>
          <cell r="BG714" t="str">
            <v>306</v>
          </cell>
        </row>
        <row r="715">
          <cell r="AA715">
            <v>685279.32</v>
          </cell>
          <cell r="BG715" t="str">
            <v>306</v>
          </cell>
        </row>
        <row r="716">
          <cell r="AA716">
            <v>1940662.79</v>
          </cell>
          <cell r="BG716" t="str">
            <v>306</v>
          </cell>
        </row>
        <row r="717">
          <cell r="AA717">
            <v>1282372</v>
          </cell>
          <cell r="BG717" t="str">
            <v>306</v>
          </cell>
        </row>
        <row r="718">
          <cell r="AA718">
            <v>2493875</v>
          </cell>
          <cell r="BG718" t="str">
            <v>306</v>
          </cell>
        </row>
        <row r="719">
          <cell r="AA719">
            <v>2378705</v>
          </cell>
          <cell r="BG719" t="str">
            <v>306</v>
          </cell>
        </row>
        <row r="720">
          <cell r="AA720">
            <v>448311.99</v>
          </cell>
          <cell r="BG720" t="str">
            <v>306</v>
          </cell>
        </row>
        <row r="721">
          <cell r="AA721">
            <v>902287.12</v>
          </cell>
          <cell r="BG721" t="str">
            <v>306</v>
          </cell>
        </row>
        <row r="722">
          <cell r="AA722">
            <v>77455.25</v>
          </cell>
          <cell r="BG722" t="str">
            <v>306</v>
          </cell>
        </row>
        <row r="723">
          <cell r="AA723">
            <v>148920.41</v>
          </cell>
          <cell r="BG723" t="str">
            <v>306</v>
          </cell>
        </row>
        <row r="724">
          <cell r="AA724">
            <v>775009.67</v>
          </cell>
          <cell r="BG724" t="str">
            <v>306</v>
          </cell>
        </row>
        <row r="725">
          <cell r="AA725">
            <v>1548768.85</v>
          </cell>
          <cell r="BG725" t="str">
            <v>306</v>
          </cell>
        </row>
        <row r="726">
          <cell r="AA726">
            <v>4825248.8</v>
          </cell>
          <cell r="BG726" t="str">
            <v>306</v>
          </cell>
        </row>
        <row r="727">
          <cell r="AA727">
            <v>652672</v>
          </cell>
          <cell r="BG727" t="str">
            <v>306</v>
          </cell>
        </row>
        <row r="728">
          <cell r="AA728">
            <v>112643.86</v>
          </cell>
          <cell r="BG728" t="str">
            <v>306</v>
          </cell>
        </row>
        <row r="729">
          <cell r="AA729">
            <v>1189997.52</v>
          </cell>
          <cell r="BG729" t="str">
            <v>306</v>
          </cell>
        </row>
        <row r="730">
          <cell r="AA730">
            <v>878460.9</v>
          </cell>
          <cell r="BG730" t="str">
            <v>301</v>
          </cell>
        </row>
        <row r="731">
          <cell r="AA731">
            <v>289775.21999999997</v>
          </cell>
          <cell r="BG731" t="str">
            <v>301</v>
          </cell>
        </row>
        <row r="732">
          <cell r="AA732">
            <v>1016450.38</v>
          </cell>
          <cell r="BG732" t="str">
            <v>301</v>
          </cell>
        </row>
        <row r="733">
          <cell r="AA733">
            <v>352493.63</v>
          </cell>
          <cell r="BG733" t="str">
            <v>301</v>
          </cell>
        </row>
        <row r="734">
          <cell r="AA734">
            <v>291376.14</v>
          </cell>
          <cell r="BG734" t="str">
            <v>306</v>
          </cell>
        </row>
        <row r="735">
          <cell r="AA735">
            <v>311250</v>
          </cell>
          <cell r="BG735" t="str">
            <v>306</v>
          </cell>
        </row>
        <row r="736">
          <cell r="AA736">
            <v>116000</v>
          </cell>
          <cell r="BG736" t="str">
            <v>306</v>
          </cell>
        </row>
        <row r="737">
          <cell r="AA737">
            <v>371680.74</v>
          </cell>
          <cell r="BG737" t="str">
            <v>306</v>
          </cell>
        </row>
        <row r="738">
          <cell r="AA738">
            <v>565384.52</v>
          </cell>
          <cell r="BG738" t="str">
            <v>306</v>
          </cell>
        </row>
        <row r="739">
          <cell r="AA739">
            <v>10272431.99</v>
          </cell>
          <cell r="BG739" t="str">
            <v>301</v>
          </cell>
        </row>
        <row r="740">
          <cell r="AA740">
            <v>317483.53999999998</v>
          </cell>
          <cell r="BG740" t="str">
            <v>306</v>
          </cell>
        </row>
        <row r="741">
          <cell r="AA741">
            <v>356063.35</v>
          </cell>
          <cell r="BG741" t="str">
            <v>306</v>
          </cell>
        </row>
        <row r="742">
          <cell r="AA742">
            <v>205875.28</v>
          </cell>
          <cell r="BG742" t="str">
            <v>306</v>
          </cell>
        </row>
        <row r="743">
          <cell r="AA743">
            <v>1646070.76</v>
          </cell>
          <cell r="BG743" t="str">
            <v>306</v>
          </cell>
        </row>
        <row r="744">
          <cell r="AA744">
            <v>8335893.3799999999</v>
          </cell>
          <cell r="BG744" t="str">
            <v>306</v>
          </cell>
        </row>
        <row r="745">
          <cell r="AA745">
            <v>7517251.6699999999</v>
          </cell>
          <cell r="BG745" t="str">
            <v>306</v>
          </cell>
        </row>
        <row r="746">
          <cell r="AA746">
            <v>4804322.54</v>
          </cell>
          <cell r="BG746" t="str">
            <v>306</v>
          </cell>
        </row>
        <row r="747">
          <cell r="AA747">
            <v>9986208.9499999993</v>
          </cell>
          <cell r="BG747" t="str">
            <v>306</v>
          </cell>
        </row>
        <row r="748">
          <cell r="AA748">
            <v>3687453.46</v>
          </cell>
          <cell r="BG748" t="str">
            <v>306</v>
          </cell>
        </row>
        <row r="749">
          <cell r="AA749">
            <v>5166666.57</v>
          </cell>
          <cell r="BG749" t="str">
            <v>306</v>
          </cell>
        </row>
        <row r="750">
          <cell r="AA750">
            <v>7405243.21</v>
          </cell>
          <cell r="BG750" t="str">
            <v>306</v>
          </cell>
        </row>
        <row r="751">
          <cell r="AA751">
            <v>1277234.6499999999</v>
          </cell>
          <cell r="BG751" t="str">
            <v>306</v>
          </cell>
        </row>
        <row r="752">
          <cell r="AA752">
            <v>2086201.81</v>
          </cell>
          <cell r="BG752" t="str">
            <v>306</v>
          </cell>
        </row>
        <row r="753">
          <cell r="AA753">
            <v>669114.32999999996</v>
          </cell>
          <cell r="BG753" t="str">
            <v>306</v>
          </cell>
        </row>
        <row r="754">
          <cell r="AA754">
            <v>515422.5</v>
          </cell>
          <cell r="BG754" t="str">
            <v>306</v>
          </cell>
        </row>
        <row r="755">
          <cell r="AA755">
            <v>1460681.34</v>
          </cell>
          <cell r="BG755" t="str">
            <v>306</v>
          </cell>
        </row>
        <row r="756">
          <cell r="AA756">
            <v>542377.07999999996</v>
          </cell>
          <cell r="BG756" t="str">
            <v>306</v>
          </cell>
        </row>
        <row r="757">
          <cell r="AA757">
            <v>474660.14</v>
          </cell>
          <cell r="BG757" t="str">
            <v>306</v>
          </cell>
        </row>
        <row r="758">
          <cell r="AA758">
            <v>634900.73</v>
          </cell>
          <cell r="BG758" t="str">
            <v>306</v>
          </cell>
        </row>
        <row r="759">
          <cell r="AA759">
            <v>669145.71</v>
          </cell>
          <cell r="BG759" t="str">
            <v>306</v>
          </cell>
        </row>
        <row r="760">
          <cell r="AA760">
            <v>540055.35</v>
          </cell>
          <cell r="BG760" t="str">
            <v>306</v>
          </cell>
        </row>
        <row r="761">
          <cell r="AA761">
            <v>95254.5</v>
          </cell>
          <cell r="BG761" t="str">
            <v>306</v>
          </cell>
        </row>
        <row r="762">
          <cell r="AA762">
            <v>283405.53000000003</v>
          </cell>
          <cell r="BG762" t="str">
            <v>306</v>
          </cell>
        </row>
        <row r="763">
          <cell r="AA763">
            <v>537823.92000000004</v>
          </cell>
          <cell r="BG763" t="str">
            <v>306</v>
          </cell>
        </row>
        <row r="764">
          <cell r="AA764">
            <v>425774.43</v>
          </cell>
          <cell r="BG764" t="str">
            <v>306</v>
          </cell>
        </row>
        <row r="765">
          <cell r="AA765">
            <v>542178.30000000005</v>
          </cell>
          <cell r="BG765" t="str">
            <v>306</v>
          </cell>
        </row>
        <row r="766">
          <cell r="AA766">
            <v>11704917.109999999</v>
          </cell>
          <cell r="BG766" t="str">
            <v>306</v>
          </cell>
        </row>
        <row r="767">
          <cell r="AA767">
            <v>429904.11</v>
          </cell>
          <cell r="BG767" t="str">
            <v>306</v>
          </cell>
        </row>
        <row r="768">
          <cell r="AA768">
            <v>693912.11</v>
          </cell>
          <cell r="BG768" t="str">
            <v>306</v>
          </cell>
        </row>
        <row r="769">
          <cell r="AA769">
            <v>821482.26</v>
          </cell>
          <cell r="BG769" t="str">
            <v>306</v>
          </cell>
        </row>
        <row r="770">
          <cell r="AA770">
            <v>598681.37</v>
          </cell>
          <cell r="BG770" t="str">
            <v>306</v>
          </cell>
        </row>
        <row r="771">
          <cell r="AA771">
            <v>683774.22</v>
          </cell>
          <cell r="BG771" t="str">
            <v>306</v>
          </cell>
        </row>
        <row r="772">
          <cell r="AA772">
            <v>7383462.7800000003</v>
          </cell>
          <cell r="BG772" t="str">
            <v>306</v>
          </cell>
        </row>
        <row r="773">
          <cell r="AA773">
            <v>528871.72</v>
          </cell>
          <cell r="BG773" t="str">
            <v>306</v>
          </cell>
        </row>
        <row r="774">
          <cell r="AA774">
            <v>616111.71</v>
          </cell>
          <cell r="BG774" t="str">
            <v>306</v>
          </cell>
        </row>
        <row r="775">
          <cell r="AA775">
            <v>270205.68</v>
          </cell>
          <cell r="BG775" t="str">
            <v>306</v>
          </cell>
        </row>
        <row r="776">
          <cell r="AA776">
            <v>1513720.66</v>
          </cell>
          <cell r="BG776" t="str">
            <v>306</v>
          </cell>
        </row>
        <row r="777">
          <cell r="AA777">
            <v>316834.71000000002</v>
          </cell>
          <cell r="BG777" t="str">
            <v>306</v>
          </cell>
        </row>
        <row r="778">
          <cell r="AA778">
            <v>390521.63</v>
          </cell>
          <cell r="BG778" t="str">
            <v>306</v>
          </cell>
        </row>
        <row r="779">
          <cell r="AA779">
            <v>407817.45</v>
          </cell>
          <cell r="BG779" t="str">
            <v>306</v>
          </cell>
        </row>
        <row r="780">
          <cell r="AA780">
            <v>344014.37</v>
          </cell>
          <cell r="BG780" t="str">
            <v>306</v>
          </cell>
        </row>
        <row r="781">
          <cell r="AA781">
            <v>9480178.3599999994</v>
          </cell>
          <cell r="BG781" t="str">
            <v>306</v>
          </cell>
        </row>
        <row r="782">
          <cell r="AA782">
            <v>988415.76</v>
          </cell>
          <cell r="BG782" t="str">
            <v>306</v>
          </cell>
        </row>
        <row r="783">
          <cell r="AA783">
            <v>1115984.69</v>
          </cell>
          <cell r="BG783" t="str">
            <v>306</v>
          </cell>
        </row>
        <row r="784">
          <cell r="AA784">
            <v>424191.04</v>
          </cell>
          <cell r="BG784" t="str">
            <v>306</v>
          </cell>
        </row>
        <row r="785">
          <cell r="AA785">
            <v>621289.91</v>
          </cell>
          <cell r="BG785" t="str">
            <v>306</v>
          </cell>
        </row>
        <row r="786">
          <cell r="AA786">
            <v>452821.01</v>
          </cell>
          <cell r="BG786" t="str">
            <v>306</v>
          </cell>
        </row>
        <row r="787">
          <cell r="AA787">
            <v>454768.63</v>
          </cell>
          <cell r="BG787" t="str">
            <v>306</v>
          </cell>
        </row>
        <row r="788">
          <cell r="AA788">
            <v>4774273.71</v>
          </cell>
          <cell r="BG788" t="str">
            <v>306</v>
          </cell>
        </row>
        <row r="789">
          <cell r="AA789">
            <v>999766.08</v>
          </cell>
          <cell r="BG789" t="str">
            <v>306</v>
          </cell>
        </row>
        <row r="790">
          <cell r="AA790">
            <v>611468.54</v>
          </cell>
          <cell r="BG790" t="str">
            <v>306</v>
          </cell>
        </row>
        <row r="791">
          <cell r="AA791">
            <v>320245.39</v>
          </cell>
          <cell r="BG791" t="str">
            <v>306</v>
          </cell>
        </row>
        <row r="792">
          <cell r="AA792">
            <v>762584.34</v>
          </cell>
          <cell r="BG792" t="str">
            <v>306</v>
          </cell>
        </row>
        <row r="793">
          <cell r="AA793">
            <v>934716.24</v>
          </cell>
          <cell r="BG793" t="str">
            <v>306</v>
          </cell>
        </row>
        <row r="794">
          <cell r="AA794">
            <v>615471.61</v>
          </cell>
          <cell r="BG794" t="str">
            <v>306</v>
          </cell>
        </row>
        <row r="795">
          <cell r="AA795">
            <v>557427.14</v>
          </cell>
          <cell r="BG795" t="str">
            <v>306</v>
          </cell>
        </row>
        <row r="796">
          <cell r="AA796">
            <v>3000000</v>
          </cell>
          <cell r="BG796" t="str">
            <v>313</v>
          </cell>
        </row>
        <row r="797">
          <cell r="AA797">
            <v>43837.06</v>
          </cell>
          <cell r="BG797" t="str">
            <v>301</v>
          </cell>
        </row>
        <row r="798">
          <cell r="AA798">
            <v>1051623.83</v>
          </cell>
          <cell r="BG798" t="str">
            <v>306</v>
          </cell>
        </row>
        <row r="799">
          <cell r="AA799">
            <v>7518822.0199999996</v>
          </cell>
          <cell r="BG799" t="str">
            <v>306</v>
          </cell>
        </row>
        <row r="800">
          <cell r="AA800">
            <v>570389.73</v>
          </cell>
          <cell r="BG800" t="str">
            <v>306</v>
          </cell>
        </row>
        <row r="801">
          <cell r="AA801">
            <v>9500000</v>
          </cell>
          <cell r="BG801" t="str">
            <v>306</v>
          </cell>
        </row>
        <row r="802">
          <cell r="AA802">
            <v>9900000</v>
          </cell>
          <cell r="BG802" t="str">
            <v>306</v>
          </cell>
        </row>
        <row r="803">
          <cell r="AA803">
            <v>1332230.07</v>
          </cell>
          <cell r="BG803" t="str">
            <v>301</v>
          </cell>
        </row>
        <row r="804">
          <cell r="AA804">
            <v>50725.18</v>
          </cell>
          <cell r="BG804" t="str">
            <v>301</v>
          </cell>
        </row>
        <row r="805">
          <cell r="AA805">
            <v>1158334.1299999999</v>
          </cell>
          <cell r="BG805" t="str">
            <v>301</v>
          </cell>
        </row>
        <row r="806">
          <cell r="AA806">
            <v>1010103.79</v>
          </cell>
          <cell r="BG806" t="str">
            <v>301</v>
          </cell>
        </row>
        <row r="807">
          <cell r="AA807">
            <v>67477.02</v>
          </cell>
          <cell r="BG807" t="str">
            <v>301</v>
          </cell>
        </row>
        <row r="808">
          <cell r="AA808">
            <v>350791.28</v>
          </cell>
          <cell r="BG808" t="str">
            <v>301</v>
          </cell>
        </row>
        <row r="809">
          <cell r="AA809">
            <v>5000000</v>
          </cell>
          <cell r="BG809" t="str">
            <v>301</v>
          </cell>
        </row>
        <row r="810">
          <cell r="AA810">
            <v>1950000</v>
          </cell>
          <cell r="BG810" t="str">
            <v>301</v>
          </cell>
        </row>
        <row r="811">
          <cell r="AA811">
            <v>971512.52</v>
          </cell>
          <cell r="BG811" t="str">
            <v>306</v>
          </cell>
        </row>
        <row r="812">
          <cell r="AA812">
            <v>1047462.8</v>
          </cell>
          <cell r="BG812" t="str">
            <v>306</v>
          </cell>
        </row>
        <row r="813">
          <cell r="AA813">
            <v>385987.19</v>
          </cell>
          <cell r="BG813" t="str">
            <v>306</v>
          </cell>
        </row>
        <row r="814">
          <cell r="AA814">
            <v>69188.2</v>
          </cell>
          <cell r="BG814" t="str">
            <v>306</v>
          </cell>
        </row>
        <row r="815">
          <cell r="AA815">
            <v>281250</v>
          </cell>
          <cell r="BG815" t="str">
            <v>306</v>
          </cell>
        </row>
        <row r="816">
          <cell r="AA816">
            <v>5000000</v>
          </cell>
          <cell r="BG816" t="str">
            <v>306</v>
          </cell>
        </row>
        <row r="817">
          <cell r="AA817">
            <v>706785.6</v>
          </cell>
          <cell r="BG817" t="str">
            <v>301</v>
          </cell>
        </row>
        <row r="818">
          <cell r="AA818">
            <v>359985.17</v>
          </cell>
          <cell r="BG818" t="str">
            <v>306</v>
          </cell>
        </row>
        <row r="819">
          <cell r="AA819">
            <v>728213.45</v>
          </cell>
          <cell r="BG819" t="str">
            <v>306</v>
          </cell>
        </row>
        <row r="820">
          <cell r="AA820">
            <v>184546.4</v>
          </cell>
          <cell r="BG820" t="str">
            <v>306</v>
          </cell>
        </row>
        <row r="821">
          <cell r="AA821">
            <v>108322.78</v>
          </cell>
          <cell r="BG821" t="str">
            <v>306</v>
          </cell>
        </row>
        <row r="822">
          <cell r="AA822">
            <v>815629.43</v>
          </cell>
          <cell r="BG822" t="str">
            <v>306</v>
          </cell>
        </row>
        <row r="823">
          <cell r="AA823">
            <v>438400</v>
          </cell>
          <cell r="BG823" t="str">
            <v>306</v>
          </cell>
        </row>
        <row r="824">
          <cell r="AA824">
            <v>151615.84</v>
          </cell>
          <cell r="BG824" t="str">
            <v>306</v>
          </cell>
        </row>
        <row r="825">
          <cell r="AA825">
            <v>359342.91</v>
          </cell>
          <cell r="BG825" t="str">
            <v>306</v>
          </cell>
        </row>
        <row r="826">
          <cell r="AA826">
            <v>1294880.6200000001</v>
          </cell>
          <cell r="BG826" t="str">
            <v>301</v>
          </cell>
        </row>
        <row r="827">
          <cell r="AA827">
            <v>3620191.99</v>
          </cell>
          <cell r="BG827" t="str">
            <v>306</v>
          </cell>
        </row>
        <row r="828">
          <cell r="AA828">
            <v>1942040</v>
          </cell>
          <cell r="BG828" t="str">
            <v>306</v>
          </cell>
        </row>
        <row r="829">
          <cell r="AA829">
            <v>2161025.1800000002</v>
          </cell>
          <cell r="BG829" t="str">
            <v>301</v>
          </cell>
        </row>
        <row r="830">
          <cell r="AA830">
            <v>586332.25</v>
          </cell>
          <cell r="BG830" t="str">
            <v>301</v>
          </cell>
        </row>
        <row r="831">
          <cell r="AA831">
            <v>3665421</v>
          </cell>
          <cell r="BG831" t="str">
            <v>301</v>
          </cell>
        </row>
        <row r="832">
          <cell r="AA832">
            <v>1495604</v>
          </cell>
          <cell r="BG832" t="str">
            <v>301</v>
          </cell>
        </row>
        <row r="833">
          <cell r="AA833">
            <v>634040.42000000004</v>
          </cell>
          <cell r="BG833" t="str">
            <v>301</v>
          </cell>
        </row>
        <row r="834">
          <cell r="AA834">
            <v>2042520.78</v>
          </cell>
          <cell r="BG834" t="str">
            <v>301</v>
          </cell>
        </row>
        <row r="835">
          <cell r="AA835">
            <v>1790164.85</v>
          </cell>
          <cell r="BG835" t="str">
            <v>306</v>
          </cell>
        </row>
        <row r="836">
          <cell r="AA836">
            <v>4421151.8600000003</v>
          </cell>
          <cell r="BG836" t="str">
            <v>306</v>
          </cell>
        </row>
        <row r="837">
          <cell r="AA837">
            <v>5520000</v>
          </cell>
          <cell r="BG837" t="str">
            <v>306</v>
          </cell>
        </row>
        <row r="838">
          <cell r="AA838">
            <v>6400000</v>
          </cell>
          <cell r="BG838" t="str">
            <v>306</v>
          </cell>
        </row>
        <row r="839">
          <cell r="AA839">
            <v>10541666.65</v>
          </cell>
          <cell r="BG839" t="str">
            <v>306</v>
          </cell>
        </row>
        <row r="840">
          <cell r="AA840">
            <v>769955.45</v>
          </cell>
          <cell r="BG840" t="str">
            <v>306</v>
          </cell>
        </row>
        <row r="841">
          <cell r="AA841">
            <v>6696585.96</v>
          </cell>
          <cell r="BG841" t="str">
            <v>306</v>
          </cell>
        </row>
        <row r="842">
          <cell r="AA842">
            <v>592165.32999999996</v>
          </cell>
          <cell r="BG842" t="str">
            <v>306</v>
          </cell>
        </row>
        <row r="843">
          <cell r="AA843">
            <v>285175.77</v>
          </cell>
          <cell r="BG843" t="str">
            <v>306</v>
          </cell>
        </row>
        <row r="844">
          <cell r="AA844">
            <v>300085.31</v>
          </cell>
          <cell r="BG844" t="str">
            <v>301</v>
          </cell>
        </row>
        <row r="845">
          <cell r="AA845">
            <v>132352.85</v>
          </cell>
          <cell r="BG845" t="str">
            <v>306</v>
          </cell>
        </row>
        <row r="846">
          <cell r="AA846">
            <v>1021976.28</v>
          </cell>
          <cell r="BG846" t="str">
            <v>306</v>
          </cell>
        </row>
        <row r="847">
          <cell r="AA847">
            <v>199477.04</v>
          </cell>
          <cell r="BG847" t="str">
            <v>306</v>
          </cell>
        </row>
        <row r="848">
          <cell r="AA848">
            <v>1295255.24</v>
          </cell>
          <cell r="BG848" t="str">
            <v>301</v>
          </cell>
        </row>
        <row r="849">
          <cell r="AA849">
            <v>767753.12</v>
          </cell>
          <cell r="BG849" t="str">
            <v>301</v>
          </cell>
        </row>
        <row r="850">
          <cell r="AA850">
            <v>1368679.11</v>
          </cell>
          <cell r="BG850" t="str">
            <v>306</v>
          </cell>
        </row>
        <row r="851">
          <cell r="AA851">
            <v>3691897.56</v>
          </cell>
          <cell r="BG851" t="str">
            <v>306</v>
          </cell>
        </row>
        <row r="852">
          <cell r="AA852">
            <v>5277143.17</v>
          </cell>
          <cell r="BG852" t="str">
            <v>306</v>
          </cell>
        </row>
        <row r="853">
          <cell r="AA853">
            <v>4835401.72</v>
          </cell>
          <cell r="BG853" t="str">
            <v>306</v>
          </cell>
        </row>
        <row r="854">
          <cell r="AA854">
            <v>829623.11</v>
          </cell>
          <cell r="BG854" t="str">
            <v>306</v>
          </cell>
        </row>
        <row r="855">
          <cell r="AA855">
            <v>817337.22</v>
          </cell>
          <cell r="BG855" t="str">
            <v>306</v>
          </cell>
        </row>
        <row r="856">
          <cell r="AA856">
            <v>286098.40000000002</v>
          </cell>
          <cell r="BG856" t="str">
            <v>306</v>
          </cell>
        </row>
        <row r="857">
          <cell r="AA857">
            <v>1505237.27</v>
          </cell>
          <cell r="BG857" t="str">
            <v>306</v>
          </cell>
        </row>
        <row r="858">
          <cell r="AA858">
            <v>345629.43</v>
          </cell>
          <cell r="BG858" t="str">
            <v>306</v>
          </cell>
        </row>
        <row r="859">
          <cell r="AA859">
            <v>6510533.2999999998</v>
          </cell>
          <cell r="BG859" t="str">
            <v>306</v>
          </cell>
        </row>
        <row r="860">
          <cell r="AA860">
            <v>1451247</v>
          </cell>
          <cell r="BG860" t="str">
            <v>306</v>
          </cell>
        </row>
        <row r="861">
          <cell r="AA861">
            <v>109194.31</v>
          </cell>
          <cell r="BG861" t="str">
            <v>301</v>
          </cell>
        </row>
        <row r="862">
          <cell r="AA862">
            <v>1461970.37</v>
          </cell>
          <cell r="BG862" t="str">
            <v>301</v>
          </cell>
        </row>
        <row r="863">
          <cell r="AA863">
            <v>607873.23</v>
          </cell>
          <cell r="BG863" t="str">
            <v>301</v>
          </cell>
        </row>
        <row r="864">
          <cell r="AA864">
            <v>178951.64</v>
          </cell>
          <cell r="BG864" t="str">
            <v>301</v>
          </cell>
        </row>
        <row r="865">
          <cell r="AA865">
            <v>737405.87</v>
          </cell>
          <cell r="BG865" t="str">
            <v>301</v>
          </cell>
        </row>
        <row r="866">
          <cell r="AA866">
            <v>181816.59</v>
          </cell>
          <cell r="BG866" t="str">
            <v>301</v>
          </cell>
        </row>
        <row r="867">
          <cell r="AA867">
            <v>503760.05</v>
          </cell>
          <cell r="BG867" t="str">
            <v>301</v>
          </cell>
        </row>
        <row r="868">
          <cell r="AA868">
            <v>1466888.07</v>
          </cell>
          <cell r="BG868" t="str">
            <v>306</v>
          </cell>
        </row>
        <row r="869">
          <cell r="AA869">
            <v>4577923.67</v>
          </cell>
          <cell r="BG869" t="str">
            <v>306</v>
          </cell>
        </row>
        <row r="870">
          <cell r="AA870">
            <v>716023.09</v>
          </cell>
          <cell r="BG870" t="str">
            <v>306</v>
          </cell>
        </row>
        <row r="871">
          <cell r="AA871">
            <v>8227100.0899999999</v>
          </cell>
          <cell r="BG871" t="str">
            <v>306</v>
          </cell>
        </row>
        <row r="872">
          <cell r="AA872">
            <v>5341680.09</v>
          </cell>
          <cell r="BG872" t="str">
            <v>306</v>
          </cell>
        </row>
        <row r="873">
          <cell r="AA873">
            <v>6408659.3600000003</v>
          </cell>
          <cell r="BG873" t="str">
            <v>306</v>
          </cell>
        </row>
        <row r="874">
          <cell r="AA874">
            <v>3525581.58</v>
          </cell>
          <cell r="BG874" t="str">
            <v>306</v>
          </cell>
        </row>
        <row r="875">
          <cell r="AA875">
            <v>230291.53</v>
          </cell>
          <cell r="BG875" t="str">
            <v>306</v>
          </cell>
        </row>
        <row r="876">
          <cell r="AA876">
            <v>6355478.1100000003</v>
          </cell>
          <cell r="BG876" t="str">
            <v>306</v>
          </cell>
        </row>
        <row r="877">
          <cell r="AA877">
            <v>2113927.41</v>
          </cell>
          <cell r="BG877" t="str">
            <v>306</v>
          </cell>
        </row>
        <row r="878">
          <cell r="AA878">
            <v>2260138.34</v>
          </cell>
          <cell r="BG878" t="str">
            <v>306</v>
          </cell>
        </row>
        <row r="879">
          <cell r="AA879">
            <v>1625000</v>
          </cell>
          <cell r="BG879" t="str">
            <v>306</v>
          </cell>
        </row>
        <row r="880">
          <cell r="AA880">
            <v>2120000</v>
          </cell>
          <cell r="BG880" t="str">
            <v>306</v>
          </cell>
        </row>
        <row r="881">
          <cell r="AA881">
            <v>453375</v>
          </cell>
          <cell r="BG881" t="str">
            <v>306</v>
          </cell>
        </row>
        <row r="882">
          <cell r="AA882">
            <v>2900000</v>
          </cell>
          <cell r="BG882" t="str">
            <v>306</v>
          </cell>
        </row>
        <row r="883">
          <cell r="AA883">
            <v>3000000</v>
          </cell>
          <cell r="BG883" t="str">
            <v>306</v>
          </cell>
        </row>
        <row r="884">
          <cell r="AA884">
            <v>1941950.65</v>
          </cell>
          <cell r="BG884" t="str">
            <v>306</v>
          </cell>
        </row>
        <row r="885">
          <cell r="AA885">
            <v>3801346.74</v>
          </cell>
          <cell r="BG885" t="str">
            <v>306</v>
          </cell>
        </row>
        <row r="886">
          <cell r="AA886">
            <v>2296646.96</v>
          </cell>
          <cell r="BG886" t="str">
            <v>306</v>
          </cell>
        </row>
        <row r="887">
          <cell r="AA887">
            <v>1029531.41</v>
          </cell>
          <cell r="BG887" t="str">
            <v>306</v>
          </cell>
        </row>
        <row r="888">
          <cell r="AA888">
            <v>13921632.310000001</v>
          </cell>
          <cell r="BG888" t="str">
            <v>306</v>
          </cell>
        </row>
        <row r="889">
          <cell r="AA889">
            <v>1451885.22</v>
          </cell>
          <cell r="BG889" t="str">
            <v>306</v>
          </cell>
        </row>
        <row r="890">
          <cell r="AA890">
            <v>2018633.38</v>
          </cell>
          <cell r="BG890" t="str">
            <v>306</v>
          </cell>
        </row>
        <row r="891">
          <cell r="AA891">
            <v>168791.79</v>
          </cell>
          <cell r="BG891" t="str">
            <v>306</v>
          </cell>
        </row>
        <row r="892">
          <cell r="AA892">
            <v>440501.75</v>
          </cell>
          <cell r="BG892" t="str">
            <v>301</v>
          </cell>
        </row>
        <row r="893">
          <cell r="AA893">
            <v>853377.27</v>
          </cell>
          <cell r="BG893" t="str">
            <v>301</v>
          </cell>
        </row>
        <row r="894">
          <cell r="AA894">
            <v>966579.45</v>
          </cell>
          <cell r="BG894" t="str">
            <v>306</v>
          </cell>
        </row>
        <row r="895">
          <cell r="AA895">
            <v>845756.8</v>
          </cell>
          <cell r="BG895" t="str">
            <v>306</v>
          </cell>
        </row>
        <row r="896">
          <cell r="AA896">
            <v>83650.7</v>
          </cell>
          <cell r="BG896" t="str">
            <v>306</v>
          </cell>
        </row>
        <row r="897">
          <cell r="AA897">
            <v>17925.310000000001</v>
          </cell>
          <cell r="BG897" t="str">
            <v>306</v>
          </cell>
        </row>
        <row r="898">
          <cell r="AA898">
            <v>31548.32</v>
          </cell>
          <cell r="BG898" t="str">
            <v>306</v>
          </cell>
        </row>
        <row r="899">
          <cell r="AA899">
            <v>1190334.83</v>
          </cell>
          <cell r="BG899" t="str">
            <v>306</v>
          </cell>
        </row>
        <row r="900">
          <cell r="AA900">
            <v>25234.69</v>
          </cell>
          <cell r="BG900" t="str">
            <v>306</v>
          </cell>
        </row>
        <row r="901">
          <cell r="AA901">
            <v>3091763.17</v>
          </cell>
          <cell r="BG901" t="str">
            <v>301</v>
          </cell>
        </row>
        <row r="902">
          <cell r="AA902">
            <v>917279.17</v>
          </cell>
          <cell r="BG902" t="str">
            <v>301</v>
          </cell>
        </row>
        <row r="903">
          <cell r="AA903">
            <v>399200</v>
          </cell>
          <cell r="BG903" t="str">
            <v>313</v>
          </cell>
        </row>
        <row r="904">
          <cell r="AA904">
            <v>4224000</v>
          </cell>
          <cell r="BG904" t="str">
            <v>313</v>
          </cell>
        </row>
        <row r="905">
          <cell r="AA905">
            <v>538000</v>
          </cell>
          <cell r="BG905" t="str">
            <v>313</v>
          </cell>
        </row>
        <row r="906">
          <cell r="AA906">
            <v>516000</v>
          </cell>
          <cell r="BG906" t="str">
            <v>313</v>
          </cell>
        </row>
        <row r="907">
          <cell r="AA907">
            <v>5390708.7199999997</v>
          </cell>
          <cell r="BG907" t="str">
            <v>306</v>
          </cell>
        </row>
        <row r="908">
          <cell r="AA908">
            <v>7287628.75</v>
          </cell>
          <cell r="BG908" t="str">
            <v>306</v>
          </cell>
        </row>
        <row r="909">
          <cell r="AA909">
            <v>1543739.52</v>
          </cell>
          <cell r="BG909" t="str">
            <v>306</v>
          </cell>
        </row>
        <row r="910">
          <cell r="AA910">
            <v>6966560.8899999997</v>
          </cell>
          <cell r="BG910" t="str">
            <v>306</v>
          </cell>
        </row>
        <row r="911">
          <cell r="AA911">
            <v>8302613.6500000004</v>
          </cell>
          <cell r="BG911" t="str">
            <v>306</v>
          </cell>
        </row>
        <row r="912">
          <cell r="AA912">
            <v>627345</v>
          </cell>
          <cell r="BG912" t="str">
            <v>306</v>
          </cell>
        </row>
        <row r="913">
          <cell r="AA913">
            <v>675433.8</v>
          </cell>
          <cell r="BG913" t="str">
            <v>306</v>
          </cell>
        </row>
        <row r="914">
          <cell r="AA914">
            <v>742109.95</v>
          </cell>
          <cell r="BG914" t="str">
            <v>306</v>
          </cell>
        </row>
        <row r="915">
          <cell r="AA915">
            <v>725232.97</v>
          </cell>
          <cell r="BG915" t="str">
            <v>306</v>
          </cell>
        </row>
        <row r="916">
          <cell r="AA916">
            <v>314992.46999999997</v>
          </cell>
          <cell r="BG916" t="str">
            <v>306</v>
          </cell>
        </row>
        <row r="917">
          <cell r="AA917">
            <v>158095</v>
          </cell>
          <cell r="BG917" t="str">
            <v>301</v>
          </cell>
        </row>
        <row r="918">
          <cell r="AA918">
            <v>4788094.8</v>
          </cell>
          <cell r="BG918" t="str">
            <v>306</v>
          </cell>
        </row>
        <row r="919">
          <cell r="AA919">
            <v>3888430.67</v>
          </cell>
          <cell r="BG919" t="str">
            <v>306</v>
          </cell>
        </row>
        <row r="920">
          <cell r="AA920">
            <v>2199211.91</v>
          </cell>
          <cell r="BG920" t="str">
            <v>306</v>
          </cell>
        </row>
        <row r="921">
          <cell r="AA921">
            <v>1094332.25</v>
          </cell>
          <cell r="BG921" t="str">
            <v>306</v>
          </cell>
        </row>
        <row r="922">
          <cell r="AA922">
            <v>5273439.9400000004</v>
          </cell>
          <cell r="BG922" t="str">
            <v>306</v>
          </cell>
        </row>
        <row r="923">
          <cell r="AA923">
            <v>1668626.81</v>
          </cell>
          <cell r="BG923" t="str">
            <v>306</v>
          </cell>
        </row>
        <row r="924">
          <cell r="AA924">
            <v>806682.94</v>
          </cell>
          <cell r="BG924" t="str">
            <v>306</v>
          </cell>
        </row>
        <row r="925">
          <cell r="AA925">
            <v>1231940.54</v>
          </cell>
          <cell r="BG925" t="str">
            <v>306</v>
          </cell>
        </row>
        <row r="926">
          <cell r="AA926">
            <v>406627.54</v>
          </cell>
          <cell r="BG926" t="str">
            <v>306</v>
          </cell>
        </row>
        <row r="927">
          <cell r="AA927">
            <v>661984.59</v>
          </cell>
          <cell r="BG927" t="str">
            <v>301</v>
          </cell>
        </row>
        <row r="928">
          <cell r="AA928">
            <v>22674.28</v>
          </cell>
          <cell r="BG928" t="str">
            <v>301</v>
          </cell>
        </row>
        <row r="929">
          <cell r="AA929">
            <v>254713.74</v>
          </cell>
          <cell r="BG929" t="str">
            <v>301</v>
          </cell>
        </row>
        <row r="930">
          <cell r="AA930">
            <v>1360315.19</v>
          </cell>
          <cell r="BG930" t="str">
            <v>301</v>
          </cell>
        </row>
        <row r="931">
          <cell r="AA931">
            <v>1420004.81</v>
          </cell>
          <cell r="BG931" t="str">
            <v>301</v>
          </cell>
        </row>
        <row r="932">
          <cell r="AA932">
            <v>8057236.5899999999</v>
          </cell>
          <cell r="BG932" t="str">
            <v>301</v>
          </cell>
        </row>
        <row r="933">
          <cell r="AA933">
            <v>3637817.41</v>
          </cell>
          <cell r="BG933" t="str">
            <v>301</v>
          </cell>
        </row>
        <row r="934">
          <cell r="AA934">
            <v>631046.74</v>
          </cell>
          <cell r="BG934" t="str">
            <v>301</v>
          </cell>
        </row>
        <row r="935">
          <cell r="AA935">
            <v>1212872.3400000001</v>
          </cell>
          <cell r="BG935" t="str">
            <v>306</v>
          </cell>
        </row>
        <row r="936">
          <cell r="AA936">
            <v>272188.03999999998</v>
          </cell>
          <cell r="BG936" t="str">
            <v>306</v>
          </cell>
        </row>
        <row r="937">
          <cell r="AA937">
            <v>329023.13</v>
          </cell>
          <cell r="BG937" t="str">
            <v>306</v>
          </cell>
        </row>
        <row r="938">
          <cell r="AA938">
            <v>1144620.75</v>
          </cell>
          <cell r="BG938" t="str">
            <v>306</v>
          </cell>
        </row>
        <row r="939">
          <cell r="AA939">
            <v>765732.24</v>
          </cell>
          <cell r="BG939" t="str">
            <v>306</v>
          </cell>
        </row>
        <row r="940">
          <cell r="AA940">
            <v>118552.19</v>
          </cell>
          <cell r="BG940" t="str">
            <v>306</v>
          </cell>
        </row>
        <row r="941">
          <cell r="AA941">
            <v>467814.24</v>
          </cell>
          <cell r="BG941" t="str">
            <v>306</v>
          </cell>
        </row>
        <row r="942">
          <cell r="AA942">
            <v>2186443.58</v>
          </cell>
          <cell r="BG942" t="str">
            <v>306</v>
          </cell>
        </row>
        <row r="943">
          <cell r="AA943">
            <v>287500</v>
          </cell>
          <cell r="BG943" t="str">
            <v>306</v>
          </cell>
        </row>
        <row r="944">
          <cell r="AA944">
            <v>663189.65</v>
          </cell>
          <cell r="BG944" t="str">
            <v>306</v>
          </cell>
        </row>
        <row r="945">
          <cell r="AA945">
            <v>1035000</v>
          </cell>
          <cell r="BG945" t="str">
            <v>306</v>
          </cell>
        </row>
        <row r="946">
          <cell r="AA946">
            <v>143750</v>
          </cell>
          <cell r="BG946" t="str">
            <v>306</v>
          </cell>
        </row>
        <row r="947">
          <cell r="AA947">
            <v>327936.96000000002</v>
          </cell>
          <cell r="BG947" t="str">
            <v>306</v>
          </cell>
        </row>
        <row r="948">
          <cell r="AA948">
            <v>3760579.14</v>
          </cell>
          <cell r="BG948" t="str">
            <v>301</v>
          </cell>
        </row>
        <row r="949">
          <cell r="AA949">
            <v>515000</v>
          </cell>
          <cell r="BG949" t="str">
            <v>301</v>
          </cell>
        </row>
        <row r="950">
          <cell r="AA950">
            <v>1119000</v>
          </cell>
          <cell r="BG950" t="str">
            <v>301</v>
          </cell>
        </row>
        <row r="951">
          <cell r="AA951">
            <v>6909214.1799999997</v>
          </cell>
          <cell r="BG951" t="str">
            <v>306</v>
          </cell>
        </row>
        <row r="952">
          <cell r="AA952">
            <v>1353900.6</v>
          </cell>
          <cell r="BG952" t="str">
            <v>306</v>
          </cell>
        </row>
        <row r="953">
          <cell r="AA953">
            <v>7600000</v>
          </cell>
          <cell r="BG953" t="str">
            <v>306</v>
          </cell>
        </row>
        <row r="954">
          <cell r="AA954">
            <v>77865.2</v>
          </cell>
          <cell r="BG954" t="str">
            <v>306</v>
          </cell>
        </row>
        <row r="955">
          <cell r="AA955">
            <v>842802.96</v>
          </cell>
          <cell r="BG955" t="str">
            <v>306</v>
          </cell>
        </row>
        <row r="956">
          <cell r="AA956">
            <v>590373.72</v>
          </cell>
          <cell r="BG956" t="str">
            <v>306</v>
          </cell>
        </row>
        <row r="957">
          <cell r="AA957">
            <v>797044.15</v>
          </cell>
          <cell r="BG957" t="str">
            <v>306</v>
          </cell>
        </row>
        <row r="958">
          <cell r="AA958">
            <v>278308.90999999997</v>
          </cell>
          <cell r="BG958" t="str">
            <v>306</v>
          </cell>
        </row>
        <row r="959">
          <cell r="AA959">
            <v>278416.93</v>
          </cell>
          <cell r="BG959" t="str">
            <v>306</v>
          </cell>
        </row>
        <row r="960">
          <cell r="AA960">
            <v>299878.01</v>
          </cell>
          <cell r="BG960" t="str">
            <v>306</v>
          </cell>
        </row>
        <row r="961">
          <cell r="AA961">
            <v>351872.13</v>
          </cell>
          <cell r="BG961" t="str">
            <v>306</v>
          </cell>
        </row>
        <row r="962">
          <cell r="AA962">
            <v>133247.34</v>
          </cell>
          <cell r="BG962" t="str">
            <v>301</v>
          </cell>
        </row>
        <row r="963">
          <cell r="AA963">
            <v>2596666.7400000002</v>
          </cell>
          <cell r="BG963" t="str">
            <v>306</v>
          </cell>
        </row>
        <row r="964">
          <cell r="AA964">
            <v>768868.38</v>
          </cell>
          <cell r="BG964" t="str">
            <v>306</v>
          </cell>
        </row>
        <row r="965">
          <cell r="AA965">
            <v>1909215.77</v>
          </cell>
          <cell r="BG965" t="str">
            <v>301</v>
          </cell>
        </row>
        <row r="966">
          <cell r="AA966">
            <v>484683.24</v>
          </cell>
          <cell r="BG966" t="str">
            <v>306</v>
          </cell>
        </row>
        <row r="967">
          <cell r="AA967">
            <v>578018.46</v>
          </cell>
          <cell r="BG967" t="str">
            <v>301</v>
          </cell>
        </row>
        <row r="968">
          <cell r="AA968">
            <v>17934780.489999998</v>
          </cell>
          <cell r="BG968" t="str">
            <v>301</v>
          </cell>
        </row>
        <row r="969">
          <cell r="AA969">
            <v>2412030.33</v>
          </cell>
          <cell r="BG969" t="str">
            <v>306</v>
          </cell>
        </row>
        <row r="970">
          <cell r="AA970">
            <v>3352166.94</v>
          </cell>
          <cell r="BG970" t="str">
            <v>301</v>
          </cell>
        </row>
        <row r="971">
          <cell r="AA971">
            <v>152341.17000000001</v>
          </cell>
          <cell r="BG971" t="str">
            <v>306</v>
          </cell>
        </row>
        <row r="972">
          <cell r="AA972">
            <v>503249.02</v>
          </cell>
          <cell r="BG972" t="str">
            <v>306</v>
          </cell>
        </row>
        <row r="973">
          <cell r="AA973">
            <v>226281.03</v>
          </cell>
          <cell r="BG973" t="str">
            <v>306</v>
          </cell>
        </row>
        <row r="974">
          <cell r="AA974">
            <v>1655423.4</v>
          </cell>
          <cell r="BG974" t="str">
            <v>306</v>
          </cell>
        </row>
        <row r="975">
          <cell r="AA975">
            <v>57002.76</v>
          </cell>
          <cell r="BG975" t="str">
            <v>301</v>
          </cell>
        </row>
        <row r="976">
          <cell r="AA976">
            <v>222280.58</v>
          </cell>
          <cell r="BG976" t="str">
            <v>301</v>
          </cell>
        </row>
        <row r="977">
          <cell r="AA977">
            <v>58890.68</v>
          </cell>
          <cell r="BG977" t="str">
            <v>301</v>
          </cell>
        </row>
        <row r="978">
          <cell r="AA978">
            <v>323381.48</v>
          </cell>
          <cell r="BG978" t="str">
            <v>301</v>
          </cell>
        </row>
        <row r="979">
          <cell r="AA979">
            <v>83459.98</v>
          </cell>
          <cell r="BG979" t="str">
            <v>301</v>
          </cell>
        </row>
        <row r="980">
          <cell r="AA980">
            <v>270780.37</v>
          </cell>
          <cell r="BG980" t="str">
            <v>301</v>
          </cell>
        </row>
        <row r="981">
          <cell r="AA981">
            <v>108559.45</v>
          </cell>
          <cell r="BG981" t="str">
            <v>301</v>
          </cell>
        </row>
        <row r="982">
          <cell r="AA982">
            <v>367552.97</v>
          </cell>
          <cell r="BG982" t="str">
            <v>301</v>
          </cell>
        </row>
        <row r="983">
          <cell r="AA983">
            <v>1279481.3700000001</v>
          </cell>
          <cell r="BG983" t="str">
            <v>301</v>
          </cell>
        </row>
        <row r="984">
          <cell r="AA984">
            <v>1226470.07</v>
          </cell>
          <cell r="BG984" t="str">
            <v>301</v>
          </cell>
        </row>
        <row r="985">
          <cell r="AA985">
            <v>1702547.19</v>
          </cell>
          <cell r="BG985" t="str">
            <v>301</v>
          </cell>
        </row>
        <row r="986">
          <cell r="AA986">
            <v>851166</v>
          </cell>
          <cell r="BG986" t="str">
            <v>301</v>
          </cell>
        </row>
        <row r="987">
          <cell r="AA987">
            <v>2449374</v>
          </cell>
          <cell r="BG987" t="str">
            <v>301</v>
          </cell>
        </row>
        <row r="988">
          <cell r="AA988">
            <v>1557625.45</v>
          </cell>
          <cell r="BG988" t="str">
            <v>301</v>
          </cell>
        </row>
        <row r="989">
          <cell r="AA989">
            <v>149772.5</v>
          </cell>
          <cell r="BG989" t="str">
            <v>301</v>
          </cell>
        </row>
        <row r="990">
          <cell r="AA990">
            <v>1309662.06</v>
          </cell>
          <cell r="BG990" t="str">
            <v>301</v>
          </cell>
        </row>
        <row r="991">
          <cell r="AA991">
            <v>97851.03</v>
          </cell>
          <cell r="BG991" t="str">
            <v>301</v>
          </cell>
        </row>
        <row r="992">
          <cell r="AA992">
            <v>83109.429999999993</v>
          </cell>
          <cell r="BG992" t="str">
            <v>301</v>
          </cell>
        </row>
        <row r="993">
          <cell r="AA993">
            <v>39679.410000000003</v>
          </cell>
          <cell r="BG993" t="str">
            <v>301</v>
          </cell>
        </row>
        <row r="994">
          <cell r="AA994">
            <v>96273.11</v>
          </cell>
          <cell r="BG994" t="str">
            <v>301</v>
          </cell>
        </row>
        <row r="995">
          <cell r="AA995">
            <v>679971.83999999997</v>
          </cell>
          <cell r="BG995" t="str">
            <v>301</v>
          </cell>
        </row>
        <row r="996">
          <cell r="AA996">
            <v>599210.68000000005</v>
          </cell>
          <cell r="BG996" t="str">
            <v>301</v>
          </cell>
        </row>
        <row r="997">
          <cell r="AA997">
            <v>928652.34</v>
          </cell>
          <cell r="BG997" t="str">
            <v>301</v>
          </cell>
        </row>
        <row r="998">
          <cell r="AA998">
            <v>592335.21</v>
          </cell>
          <cell r="BG998" t="str">
            <v>301</v>
          </cell>
        </row>
        <row r="999">
          <cell r="AA999">
            <v>559635.78</v>
          </cell>
          <cell r="BG999" t="str">
            <v>301</v>
          </cell>
        </row>
        <row r="1000">
          <cell r="AA1000">
            <v>426875.48</v>
          </cell>
          <cell r="BG1000" t="str">
            <v>301</v>
          </cell>
        </row>
        <row r="1001">
          <cell r="AA1001">
            <v>629257.63</v>
          </cell>
          <cell r="BG1001" t="str">
            <v>301</v>
          </cell>
        </row>
        <row r="1002">
          <cell r="AA1002">
            <v>824140.69</v>
          </cell>
          <cell r="BG1002" t="str">
            <v>301</v>
          </cell>
        </row>
        <row r="1003">
          <cell r="AA1003">
            <v>450799.89</v>
          </cell>
          <cell r="BG1003" t="str">
            <v>301</v>
          </cell>
        </row>
        <row r="1004">
          <cell r="AA1004">
            <v>647167.53</v>
          </cell>
          <cell r="BG1004" t="str">
            <v>301</v>
          </cell>
        </row>
        <row r="1005">
          <cell r="AA1005">
            <v>95827.04</v>
          </cell>
          <cell r="BG1005" t="str">
            <v>301</v>
          </cell>
        </row>
        <row r="1006">
          <cell r="AA1006">
            <v>64581.1</v>
          </cell>
          <cell r="BG1006" t="str">
            <v>301</v>
          </cell>
        </row>
        <row r="1007">
          <cell r="AA1007">
            <v>91334.01</v>
          </cell>
          <cell r="BG1007" t="str">
            <v>301</v>
          </cell>
        </row>
        <row r="1008">
          <cell r="AA1008">
            <v>118811.27</v>
          </cell>
          <cell r="BG1008" t="str">
            <v>301</v>
          </cell>
        </row>
        <row r="1009">
          <cell r="AA1009">
            <v>87615.81</v>
          </cell>
          <cell r="BG1009" t="str">
            <v>301</v>
          </cell>
        </row>
        <row r="1010">
          <cell r="AA1010">
            <v>154955.19</v>
          </cell>
          <cell r="BG1010" t="str">
            <v>301</v>
          </cell>
        </row>
        <row r="1011">
          <cell r="AA1011">
            <v>6359409.4500000002</v>
          </cell>
          <cell r="BG1011" t="str">
            <v>306</v>
          </cell>
        </row>
        <row r="1012">
          <cell r="AA1012">
            <v>5175953.05</v>
          </cell>
          <cell r="BG1012" t="str">
            <v>306</v>
          </cell>
        </row>
        <row r="1013">
          <cell r="AA1013">
            <v>14851.98</v>
          </cell>
          <cell r="BG1013" t="str">
            <v>306</v>
          </cell>
        </row>
        <row r="1014">
          <cell r="AA1014">
            <v>2850174.98</v>
          </cell>
          <cell r="BG1014" t="str">
            <v>301</v>
          </cell>
        </row>
        <row r="1015">
          <cell r="AA1015">
            <v>69075.47</v>
          </cell>
          <cell r="BG1015" t="str">
            <v>301</v>
          </cell>
        </row>
        <row r="1016">
          <cell r="AA1016">
            <v>86603.12</v>
          </cell>
          <cell r="BG1016" t="str">
            <v>301</v>
          </cell>
        </row>
        <row r="1017">
          <cell r="AA1017">
            <v>205181</v>
          </cell>
          <cell r="BG1017" t="str">
            <v>301</v>
          </cell>
        </row>
        <row r="1018">
          <cell r="AA1018">
            <v>34298.04</v>
          </cell>
          <cell r="BG1018" t="str">
            <v>301</v>
          </cell>
        </row>
        <row r="1019">
          <cell r="AA1019">
            <v>95499.61</v>
          </cell>
          <cell r="BG1019" t="str">
            <v>301</v>
          </cell>
        </row>
        <row r="1020">
          <cell r="AA1020">
            <v>41557.64</v>
          </cell>
          <cell r="BG1020" t="str">
            <v>301</v>
          </cell>
        </row>
        <row r="1021">
          <cell r="AA1021">
            <v>6700000</v>
          </cell>
          <cell r="BG1021" t="str">
            <v>301</v>
          </cell>
        </row>
        <row r="1022">
          <cell r="AA1022">
            <v>140664.07</v>
          </cell>
          <cell r="BG1022" t="str">
            <v>301</v>
          </cell>
        </row>
        <row r="1023">
          <cell r="AA1023">
            <v>1984044.62</v>
          </cell>
          <cell r="BG1023" t="str">
            <v>301</v>
          </cell>
        </row>
        <row r="1024">
          <cell r="AA1024">
            <v>2268796</v>
          </cell>
          <cell r="BG1024" t="str">
            <v>301</v>
          </cell>
        </row>
        <row r="1025">
          <cell r="AA1025">
            <v>3253047.17</v>
          </cell>
          <cell r="BG1025" t="str">
            <v>301</v>
          </cell>
        </row>
        <row r="1026">
          <cell r="AA1026">
            <v>4679112.51</v>
          </cell>
          <cell r="BG1026" t="str">
            <v>301</v>
          </cell>
        </row>
        <row r="1027">
          <cell r="AA1027">
            <v>1080244.7</v>
          </cell>
          <cell r="BG1027" t="str">
            <v>301</v>
          </cell>
        </row>
        <row r="1028">
          <cell r="AA1028">
            <v>2334905.5499999998</v>
          </cell>
          <cell r="BG1028" t="str">
            <v>301</v>
          </cell>
        </row>
        <row r="1029">
          <cell r="AA1029">
            <v>3796039.5</v>
          </cell>
          <cell r="BG1029" t="str">
            <v>301</v>
          </cell>
        </row>
        <row r="1030">
          <cell r="AA1030">
            <v>13971660.6</v>
          </cell>
          <cell r="BG1030" t="str">
            <v>301</v>
          </cell>
        </row>
        <row r="1031">
          <cell r="AA1031">
            <v>335000</v>
          </cell>
          <cell r="BG1031" t="str">
            <v>301</v>
          </cell>
        </row>
        <row r="1032">
          <cell r="AA1032">
            <v>1738881.92</v>
          </cell>
          <cell r="BG1032" t="str">
            <v>301</v>
          </cell>
        </row>
        <row r="1033">
          <cell r="AA1033">
            <v>2729263.54</v>
          </cell>
          <cell r="BG1033" t="str">
            <v>301</v>
          </cell>
        </row>
        <row r="1034">
          <cell r="AA1034">
            <v>26860.47</v>
          </cell>
          <cell r="BG1034" t="str">
            <v>301</v>
          </cell>
        </row>
        <row r="1035">
          <cell r="AA1035">
            <v>17606.82</v>
          </cell>
          <cell r="BG1035" t="str">
            <v>301</v>
          </cell>
        </row>
        <row r="1036">
          <cell r="AA1036">
            <v>611398.54</v>
          </cell>
          <cell r="BG1036" t="str">
            <v>301</v>
          </cell>
        </row>
        <row r="1037">
          <cell r="AA1037">
            <v>25228.17</v>
          </cell>
          <cell r="BG1037" t="str">
            <v>301</v>
          </cell>
        </row>
        <row r="1038">
          <cell r="AA1038">
            <v>733963.89</v>
          </cell>
          <cell r="BG1038" t="str">
            <v>301</v>
          </cell>
        </row>
        <row r="1039">
          <cell r="AA1039">
            <v>1386781.14</v>
          </cell>
          <cell r="BG1039" t="str">
            <v>301</v>
          </cell>
        </row>
        <row r="1040">
          <cell r="AA1040">
            <v>15797208.369999999</v>
          </cell>
          <cell r="BG1040" t="str">
            <v>301</v>
          </cell>
        </row>
        <row r="1041">
          <cell r="AA1041">
            <v>437972.09</v>
          </cell>
          <cell r="BG1041" t="str">
            <v>301</v>
          </cell>
        </row>
        <row r="1042">
          <cell r="AA1042">
            <v>330858</v>
          </cell>
          <cell r="BG1042" t="str">
            <v>301</v>
          </cell>
        </row>
        <row r="1043">
          <cell r="AA1043">
            <v>318469.27</v>
          </cell>
          <cell r="BG1043" t="str">
            <v>301</v>
          </cell>
        </row>
        <row r="1044">
          <cell r="AA1044">
            <v>671787.94</v>
          </cell>
          <cell r="BG1044" t="str">
            <v>301</v>
          </cell>
        </row>
        <row r="1045">
          <cell r="AA1045">
            <v>291881.21000000002</v>
          </cell>
          <cell r="BG1045" t="str">
            <v>301</v>
          </cell>
        </row>
        <row r="1046">
          <cell r="AA1046">
            <v>10246.469999999999</v>
          </cell>
          <cell r="BG1046" t="str">
            <v>301</v>
          </cell>
        </row>
        <row r="1047">
          <cell r="AA1047">
            <v>465216.93</v>
          </cell>
          <cell r="BG1047" t="str">
            <v>301</v>
          </cell>
        </row>
        <row r="1048">
          <cell r="AA1048">
            <v>238881.64</v>
          </cell>
          <cell r="BG1048" t="str">
            <v>301</v>
          </cell>
        </row>
        <row r="1049">
          <cell r="AA1049">
            <v>7838803.5899999999</v>
          </cell>
          <cell r="BG1049" t="str">
            <v>301</v>
          </cell>
        </row>
        <row r="1050">
          <cell r="AA1050">
            <v>396507.37</v>
          </cell>
          <cell r="BG1050" t="str">
            <v>301</v>
          </cell>
        </row>
        <row r="1051">
          <cell r="AA1051">
            <v>294680.81</v>
          </cell>
          <cell r="BG1051" t="str">
            <v>301</v>
          </cell>
        </row>
        <row r="1052">
          <cell r="AA1052">
            <v>428547.02</v>
          </cell>
          <cell r="BG1052" t="str">
            <v>301</v>
          </cell>
        </row>
        <row r="1053">
          <cell r="AA1053">
            <v>625949.56000000006</v>
          </cell>
          <cell r="BG1053" t="str">
            <v>301</v>
          </cell>
        </row>
        <row r="1054">
          <cell r="AA1054">
            <v>305595.89</v>
          </cell>
          <cell r="BG1054" t="str">
            <v>301</v>
          </cell>
        </row>
        <row r="1055">
          <cell r="AA1055">
            <v>346789.82</v>
          </cell>
          <cell r="BG1055" t="str">
            <v>301</v>
          </cell>
        </row>
        <row r="1056">
          <cell r="AA1056">
            <v>663085.34</v>
          </cell>
          <cell r="BG1056" t="str">
            <v>301</v>
          </cell>
        </row>
        <row r="1057">
          <cell r="AA1057">
            <v>1033461.18</v>
          </cell>
          <cell r="BG1057" t="str">
            <v>301</v>
          </cell>
        </row>
        <row r="1058">
          <cell r="AA1058">
            <v>414858.4</v>
          </cell>
          <cell r="BG1058" t="str">
            <v>301</v>
          </cell>
        </row>
        <row r="1059">
          <cell r="AA1059">
            <v>292960.59999999998</v>
          </cell>
          <cell r="BG1059" t="str">
            <v>301</v>
          </cell>
        </row>
        <row r="1060">
          <cell r="AA1060">
            <v>5877334.4699999997</v>
          </cell>
          <cell r="BG1060" t="str">
            <v>301</v>
          </cell>
        </row>
        <row r="1061">
          <cell r="AA1061">
            <v>8507676.2799999993</v>
          </cell>
          <cell r="BG1061" t="str">
            <v>301</v>
          </cell>
        </row>
        <row r="1062">
          <cell r="AA1062">
            <v>7194670.4400000004</v>
          </cell>
          <cell r="BG1062" t="str">
            <v>301</v>
          </cell>
        </row>
        <row r="1063">
          <cell r="AA1063">
            <v>639287.1</v>
          </cell>
          <cell r="BG1063" t="str">
            <v>301</v>
          </cell>
        </row>
        <row r="1064">
          <cell r="AA1064">
            <v>410099.57</v>
          </cell>
          <cell r="BG1064" t="str">
            <v>301</v>
          </cell>
        </row>
        <row r="1065">
          <cell r="AA1065">
            <v>640341.88</v>
          </cell>
          <cell r="BG1065" t="str">
            <v>301</v>
          </cell>
        </row>
        <row r="1066">
          <cell r="AA1066">
            <v>957655.98</v>
          </cell>
          <cell r="BG1066" t="str">
            <v>301</v>
          </cell>
        </row>
        <row r="1067">
          <cell r="AA1067">
            <v>808559.86</v>
          </cell>
          <cell r="BG1067" t="str">
            <v>301</v>
          </cell>
        </row>
        <row r="1068">
          <cell r="AA1068">
            <v>1658097.23</v>
          </cell>
          <cell r="BG1068" t="str">
            <v>301</v>
          </cell>
        </row>
        <row r="1069">
          <cell r="AA1069">
            <v>817998.04</v>
          </cell>
          <cell r="BG1069" t="str">
            <v>301</v>
          </cell>
        </row>
        <row r="1070">
          <cell r="AA1070">
            <v>1609933.83</v>
          </cell>
          <cell r="BG1070" t="str">
            <v>301</v>
          </cell>
        </row>
        <row r="1071">
          <cell r="AA1071">
            <v>2685036.64</v>
          </cell>
          <cell r="BG1071" t="str">
            <v>301</v>
          </cell>
        </row>
        <row r="1072">
          <cell r="AA1072">
            <v>1577751.03</v>
          </cell>
          <cell r="BG1072" t="str">
            <v>301</v>
          </cell>
        </row>
        <row r="1073">
          <cell r="AA1073">
            <v>678220.87</v>
          </cell>
          <cell r="BG1073" t="str">
            <v>301</v>
          </cell>
        </row>
        <row r="1074">
          <cell r="AA1074">
            <v>1576678.95</v>
          </cell>
          <cell r="BG1074" t="str">
            <v>301</v>
          </cell>
        </row>
        <row r="1075">
          <cell r="AA1075">
            <v>158195.76999999999</v>
          </cell>
          <cell r="BG1075" t="str">
            <v>301</v>
          </cell>
        </row>
        <row r="1076">
          <cell r="AA1076">
            <v>2987960.27</v>
          </cell>
          <cell r="BG1076" t="str">
            <v>301</v>
          </cell>
        </row>
        <row r="1077">
          <cell r="AA1077">
            <v>533576.66</v>
          </cell>
          <cell r="BG1077" t="str">
            <v>301</v>
          </cell>
        </row>
        <row r="1078">
          <cell r="AA1078">
            <v>814997.32</v>
          </cell>
          <cell r="BG1078" t="str">
            <v>301</v>
          </cell>
        </row>
        <row r="1079">
          <cell r="AA1079">
            <v>205254.76</v>
          </cell>
          <cell r="BG1079" t="str">
            <v>301</v>
          </cell>
        </row>
        <row r="1080">
          <cell r="AA1080">
            <v>1911688.41</v>
          </cell>
          <cell r="BG1080" t="str">
            <v>301</v>
          </cell>
        </row>
        <row r="1081">
          <cell r="AA1081">
            <v>519444.39</v>
          </cell>
          <cell r="BG1081" t="str">
            <v>301</v>
          </cell>
        </row>
        <row r="1082">
          <cell r="AA1082">
            <v>66490.210000000006</v>
          </cell>
          <cell r="BG1082" t="str">
            <v>301</v>
          </cell>
        </row>
        <row r="1083">
          <cell r="AA1083">
            <v>190344.18</v>
          </cell>
          <cell r="BG1083" t="str">
            <v>301</v>
          </cell>
        </row>
        <row r="1084">
          <cell r="AA1084">
            <v>9695036.8800000008</v>
          </cell>
          <cell r="BG1084" t="str">
            <v>313</v>
          </cell>
        </row>
        <row r="1085">
          <cell r="AA1085">
            <v>3218391.44</v>
          </cell>
          <cell r="BG1085" t="str">
            <v>313</v>
          </cell>
        </row>
        <row r="1086">
          <cell r="AA1086">
            <v>4349061.4400000004</v>
          </cell>
          <cell r="BG1086" t="str">
            <v>313</v>
          </cell>
        </row>
        <row r="1087">
          <cell r="AA1087">
            <v>298405.23</v>
          </cell>
          <cell r="BG1087" t="str">
            <v>313</v>
          </cell>
        </row>
        <row r="1088">
          <cell r="AA1088">
            <v>348716.11</v>
          </cell>
          <cell r="BG1088" t="str">
            <v>313</v>
          </cell>
        </row>
        <row r="1089">
          <cell r="AA1089">
            <v>169605.24</v>
          </cell>
          <cell r="BG1089" t="str">
            <v>313</v>
          </cell>
        </row>
        <row r="1090">
          <cell r="AA1090">
            <v>720822.9</v>
          </cell>
          <cell r="BG1090" t="str">
            <v>313</v>
          </cell>
        </row>
        <row r="1091">
          <cell r="AA1091">
            <v>1610842.32</v>
          </cell>
          <cell r="BG1091" t="str">
            <v>313</v>
          </cell>
        </row>
        <row r="1092">
          <cell r="AA1092">
            <v>1060033.6200000001</v>
          </cell>
          <cell r="BG1092" t="str">
            <v>313</v>
          </cell>
        </row>
        <row r="1093">
          <cell r="AA1093">
            <v>8665350.5899999999</v>
          </cell>
          <cell r="BG1093" t="str">
            <v>313</v>
          </cell>
        </row>
        <row r="1094">
          <cell r="AA1094">
            <v>7315226.0300000003</v>
          </cell>
          <cell r="BG1094" t="str">
            <v>313</v>
          </cell>
        </row>
        <row r="1095">
          <cell r="AA1095">
            <v>2658670.5699999998</v>
          </cell>
          <cell r="BG1095" t="str">
            <v>313</v>
          </cell>
        </row>
        <row r="1096">
          <cell r="AA1096">
            <v>11624043.98</v>
          </cell>
          <cell r="BG1096" t="str">
            <v>301</v>
          </cell>
        </row>
        <row r="1097">
          <cell r="AA1097">
            <v>336829.08</v>
          </cell>
          <cell r="BG1097" t="str">
            <v>301</v>
          </cell>
        </row>
        <row r="1098">
          <cell r="AA1098">
            <v>3997404.91</v>
          </cell>
          <cell r="BG1098" t="str">
            <v>301</v>
          </cell>
        </row>
        <row r="1099">
          <cell r="AA1099">
            <v>2802559.16</v>
          </cell>
          <cell r="BG1099" t="str">
            <v>301</v>
          </cell>
        </row>
        <row r="1100">
          <cell r="AA1100">
            <v>1383550</v>
          </cell>
          <cell r="BG1100" t="str">
            <v>301</v>
          </cell>
        </row>
        <row r="1101">
          <cell r="AA1101">
            <v>2994502.11</v>
          </cell>
          <cell r="BG1101" t="str">
            <v>308</v>
          </cell>
        </row>
        <row r="1102">
          <cell r="AA1102">
            <v>1709388.8</v>
          </cell>
          <cell r="BG1102" t="str">
            <v>308</v>
          </cell>
        </row>
        <row r="1103">
          <cell r="AA1103">
            <v>378935.85</v>
          </cell>
          <cell r="BG1103" t="str">
            <v>308</v>
          </cell>
        </row>
        <row r="1104">
          <cell r="AA1104">
            <v>1637382.23</v>
          </cell>
          <cell r="BG1104" t="str">
            <v>306</v>
          </cell>
        </row>
        <row r="1105">
          <cell r="AA1105">
            <v>494568.98</v>
          </cell>
          <cell r="BG1105" t="str">
            <v>306</v>
          </cell>
        </row>
        <row r="1106">
          <cell r="AA1106">
            <v>2450731.48</v>
          </cell>
          <cell r="BG1106" t="str">
            <v>306</v>
          </cell>
        </row>
        <row r="1107">
          <cell r="AA1107">
            <v>437387.9</v>
          </cell>
          <cell r="BG1107" t="str">
            <v>301</v>
          </cell>
        </row>
        <row r="1108">
          <cell r="AA1108">
            <v>1638000</v>
          </cell>
          <cell r="BG1108" t="str">
            <v>301</v>
          </cell>
        </row>
        <row r="1109">
          <cell r="AA1109">
            <v>1665940.57</v>
          </cell>
          <cell r="BG1109" t="str">
            <v>301</v>
          </cell>
        </row>
        <row r="1110">
          <cell r="AA1110">
            <v>1765409.34</v>
          </cell>
          <cell r="BG1110" t="str">
            <v>301</v>
          </cell>
        </row>
        <row r="1111">
          <cell r="AA1111">
            <v>3612189.65</v>
          </cell>
          <cell r="BG1111" t="str">
            <v>301</v>
          </cell>
        </row>
        <row r="1112">
          <cell r="AA1112">
            <v>1273619.18</v>
          </cell>
          <cell r="BG1112" t="str">
            <v>301</v>
          </cell>
        </row>
        <row r="1113">
          <cell r="AA1113">
            <v>193987.47</v>
          </cell>
          <cell r="BG1113" t="str">
            <v>301</v>
          </cell>
        </row>
        <row r="1114">
          <cell r="AA1114">
            <v>618432.77</v>
          </cell>
          <cell r="BG1114" t="str">
            <v>301</v>
          </cell>
        </row>
        <row r="1115">
          <cell r="AA1115">
            <v>255500</v>
          </cell>
          <cell r="BG1115" t="str">
            <v>301</v>
          </cell>
        </row>
        <row r="1116">
          <cell r="AA1116">
            <v>3924210.34</v>
          </cell>
          <cell r="BG1116" t="str">
            <v>301</v>
          </cell>
        </row>
        <row r="1117">
          <cell r="AA1117">
            <v>289693.24</v>
          </cell>
          <cell r="BG1117" t="str">
            <v>301</v>
          </cell>
        </row>
        <row r="1118">
          <cell r="AA1118">
            <v>1316300.67</v>
          </cell>
          <cell r="BG1118" t="str">
            <v>301</v>
          </cell>
        </row>
        <row r="1119">
          <cell r="AA1119">
            <v>1433976.78</v>
          </cell>
          <cell r="BG1119" t="str">
            <v>301</v>
          </cell>
        </row>
        <row r="1120">
          <cell r="AA1120">
            <v>1740384.08</v>
          </cell>
          <cell r="BG1120" t="str">
            <v>301</v>
          </cell>
        </row>
        <row r="1121">
          <cell r="AA1121">
            <v>434451.53</v>
          </cell>
          <cell r="BG1121" t="str">
            <v>301</v>
          </cell>
        </row>
        <row r="1122">
          <cell r="AA1122">
            <v>166576.04</v>
          </cell>
          <cell r="BG1122" t="str">
            <v>301</v>
          </cell>
        </row>
        <row r="1123">
          <cell r="AA1123">
            <v>535465.93999999994</v>
          </cell>
          <cell r="BG1123" t="str">
            <v>301</v>
          </cell>
        </row>
        <row r="1124">
          <cell r="AA1124">
            <v>2356086.9</v>
          </cell>
          <cell r="BG1124" t="str">
            <v>301</v>
          </cell>
        </row>
        <row r="1125">
          <cell r="AA1125">
            <v>1451638.02</v>
          </cell>
          <cell r="BG1125" t="str">
            <v>301</v>
          </cell>
        </row>
        <row r="1126">
          <cell r="AA1126">
            <v>65376.14</v>
          </cell>
          <cell r="BG1126" t="str">
            <v>301</v>
          </cell>
        </row>
        <row r="1127">
          <cell r="AA1127">
            <v>66137.850000000006</v>
          </cell>
          <cell r="BG1127" t="str">
            <v>301</v>
          </cell>
        </row>
        <row r="1128">
          <cell r="AA1128">
            <v>64263.68</v>
          </cell>
          <cell r="BG1128" t="str">
            <v>301</v>
          </cell>
        </row>
        <row r="1129">
          <cell r="AA1129">
            <v>75742.399999999994</v>
          </cell>
          <cell r="BG1129" t="str">
            <v>301</v>
          </cell>
        </row>
        <row r="1130">
          <cell r="AA1130">
            <v>40084.74</v>
          </cell>
          <cell r="BG1130" t="str">
            <v>301</v>
          </cell>
        </row>
        <row r="1131">
          <cell r="AA1131">
            <v>74773.45</v>
          </cell>
          <cell r="BG1131" t="str">
            <v>301</v>
          </cell>
        </row>
        <row r="1132">
          <cell r="AA1132">
            <v>64703.360000000001</v>
          </cell>
          <cell r="BG1132" t="str">
            <v>301</v>
          </cell>
        </row>
        <row r="1133">
          <cell r="AA1133">
            <v>75157.61</v>
          </cell>
          <cell r="BG1133" t="str">
            <v>301</v>
          </cell>
        </row>
        <row r="1134">
          <cell r="AA1134">
            <v>48510.89</v>
          </cell>
          <cell r="BG1134" t="str">
            <v>301</v>
          </cell>
        </row>
        <row r="1135">
          <cell r="AA1135">
            <v>119461.09</v>
          </cell>
          <cell r="BG1135" t="str">
            <v>301</v>
          </cell>
        </row>
        <row r="1136">
          <cell r="AA1136">
            <v>55284.480000000003</v>
          </cell>
          <cell r="BG1136" t="str">
            <v>301</v>
          </cell>
        </row>
        <row r="1137">
          <cell r="AA1137">
            <v>5022344.54</v>
          </cell>
          <cell r="BG1137" t="str">
            <v>301</v>
          </cell>
        </row>
        <row r="1138">
          <cell r="AA1138">
            <v>538450.61</v>
          </cell>
          <cell r="BG1138" t="str">
            <v>301</v>
          </cell>
        </row>
        <row r="1139">
          <cell r="AA1139">
            <v>1235822.26</v>
          </cell>
          <cell r="BG1139" t="str">
            <v>301</v>
          </cell>
        </row>
        <row r="1140">
          <cell r="AA1140">
            <v>2361984.19</v>
          </cell>
          <cell r="BG1140" t="str">
            <v>301</v>
          </cell>
        </row>
        <row r="1141">
          <cell r="AA1141">
            <v>4989038.08</v>
          </cell>
          <cell r="BG1141" t="str">
            <v>301</v>
          </cell>
        </row>
        <row r="1142">
          <cell r="AA1142">
            <v>898388.36</v>
          </cell>
          <cell r="BG1142" t="str">
            <v>301</v>
          </cell>
        </row>
        <row r="1143">
          <cell r="AA1143">
            <v>881011.28</v>
          </cell>
          <cell r="BG1143" t="str">
            <v>301</v>
          </cell>
        </row>
        <row r="1144">
          <cell r="AA1144">
            <v>1076188.94</v>
          </cell>
          <cell r="BG1144" t="str">
            <v>301</v>
          </cell>
        </row>
        <row r="1145">
          <cell r="AA1145">
            <v>614836.51</v>
          </cell>
          <cell r="BG1145" t="str">
            <v>301</v>
          </cell>
        </row>
        <row r="1146">
          <cell r="AA1146">
            <v>155913.35</v>
          </cell>
          <cell r="BG1146" t="str">
            <v>301</v>
          </cell>
        </row>
        <row r="1147">
          <cell r="AA1147">
            <v>267293.51</v>
          </cell>
          <cell r="BG1147" t="str">
            <v>301</v>
          </cell>
        </row>
        <row r="1148">
          <cell r="AA1148">
            <v>413207.14</v>
          </cell>
          <cell r="BG1148" t="str">
            <v>301</v>
          </cell>
        </row>
        <row r="1149">
          <cell r="AA1149">
            <v>173405.07</v>
          </cell>
          <cell r="BG1149" t="str">
            <v>301</v>
          </cell>
        </row>
        <row r="1150">
          <cell r="AA1150">
            <v>183314.77</v>
          </cell>
          <cell r="BG1150" t="str">
            <v>301</v>
          </cell>
        </row>
        <row r="1151">
          <cell r="AA1151">
            <v>439851.61</v>
          </cell>
          <cell r="BG1151" t="str">
            <v>301</v>
          </cell>
        </row>
        <row r="1152">
          <cell r="AA1152">
            <v>508957.9</v>
          </cell>
          <cell r="BG1152" t="str">
            <v>301</v>
          </cell>
        </row>
        <row r="1153">
          <cell r="AA1153">
            <v>286865.24</v>
          </cell>
          <cell r="BG1153" t="str">
            <v>301</v>
          </cell>
        </row>
        <row r="1154">
          <cell r="AA1154">
            <v>87567.92</v>
          </cell>
          <cell r="BG1154" t="str">
            <v>301</v>
          </cell>
        </row>
        <row r="1155">
          <cell r="AA1155">
            <v>8793773.2599999998</v>
          </cell>
          <cell r="BG1155" t="str">
            <v>301</v>
          </cell>
        </row>
        <row r="1156">
          <cell r="AA1156">
            <v>2017552.54</v>
          </cell>
          <cell r="BG1156" t="str">
            <v>301</v>
          </cell>
        </row>
        <row r="1157">
          <cell r="AA1157">
            <v>5928702.6100000003</v>
          </cell>
          <cell r="BG1157" t="str">
            <v>301</v>
          </cell>
        </row>
        <row r="1158">
          <cell r="AA1158">
            <v>9872638.5899999999</v>
          </cell>
          <cell r="BG1158" t="str">
            <v>301</v>
          </cell>
        </row>
        <row r="1159">
          <cell r="AA1159">
            <v>4413842.8499999996</v>
          </cell>
          <cell r="BG1159" t="str">
            <v>301</v>
          </cell>
        </row>
        <row r="1160">
          <cell r="AA1160">
            <v>819529.36</v>
          </cell>
          <cell r="BG1160" t="str">
            <v>306</v>
          </cell>
        </row>
        <row r="1161">
          <cell r="AA1161">
            <v>326730.44</v>
          </cell>
          <cell r="BG1161" t="str">
            <v>306</v>
          </cell>
        </row>
        <row r="1162">
          <cell r="AA1162">
            <v>189264.4</v>
          </cell>
          <cell r="BG1162" t="str">
            <v>306</v>
          </cell>
        </row>
        <row r="1163">
          <cell r="AA1163">
            <v>1318500</v>
          </cell>
          <cell r="BG1163" t="str">
            <v>306</v>
          </cell>
        </row>
        <row r="1164">
          <cell r="AA1164">
            <v>778688.65</v>
          </cell>
          <cell r="BG1164" t="str">
            <v>306</v>
          </cell>
        </row>
        <row r="1165">
          <cell r="AA1165">
            <v>1200000</v>
          </cell>
          <cell r="BG1165" t="str">
            <v>306</v>
          </cell>
        </row>
        <row r="1166">
          <cell r="AA1166">
            <v>400000</v>
          </cell>
          <cell r="BG1166" t="str">
            <v>306</v>
          </cell>
        </row>
        <row r="1167">
          <cell r="AA1167">
            <v>498916.87</v>
          </cell>
          <cell r="BG1167" t="str">
            <v>301</v>
          </cell>
        </row>
        <row r="1168">
          <cell r="AA1168">
            <v>13364.74</v>
          </cell>
          <cell r="BG1168" t="str">
            <v>301</v>
          </cell>
        </row>
        <row r="1169">
          <cell r="AA1169">
            <v>329456.15999999997</v>
          </cell>
          <cell r="BG1169" t="str">
            <v>301</v>
          </cell>
        </row>
        <row r="1170">
          <cell r="AA1170">
            <v>499436.68</v>
          </cell>
          <cell r="BG1170" t="str">
            <v>301</v>
          </cell>
        </row>
        <row r="1171">
          <cell r="AA1171">
            <v>1690627</v>
          </cell>
          <cell r="BG1171" t="str">
            <v>301</v>
          </cell>
        </row>
        <row r="1172">
          <cell r="AA1172">
            <v>87316.39</v>
          </cell>
          <cell r="BG1172" t="str">
            <v>306</v>
          </cell>
        </row>
        <row r="1173">
          <cell r="AA1173">
            <v>192411.29</v>
          </cell>
          <cell r="BG1173" t="str">
            <v>306</v>
          </cell>
        </row>
        <row r="1174">
          <cell r="AA1174">
            <v>118430.94</v>
          </cell>
          <cell r="BG1174" t="str">
            <v>306</v>
          </cell>
        </row>
        <row r="1175">
          <cell r="AA1175">
            <v>520000</v>
          </cell>
          <cell r="BG1175" t="str">
            <v>306</v>
          </cell>
        </row>
        <row r="1176">
          <cell r="AA1176">
            <v>2166666.64</v>
          </cell>
          <cell r="BG1176" t="str">
            <v>306</v>
          </cell>
        </row>
        <row r="1177">
          <cell r="AA1177">
            <v>795804.74</v>
          </cell>
          <cell r="BG1177" t="str">
            <v>306</v>
          </cell>
        </row>
        <row r="1178">
          <cell r="AA1178">
            <v>4350000</v>
          </cell>
          <cell r="BG1178" t="str">
            <v>306</v>
          </cell>
        </row>
        <row r="1179">
          <cell r="AA1179">
            <v>6525000</v>
          </cell>
          <cell r="BG1179" t="str">
            <v>306</v>
          </cell>
        </row>
        <row r="1180">
          <cell r="AA1180">
            <v>2580158.9700000002</v>
          </cell>
          <cell r="BG1180" t="str">
            <v>306</v>
          </cell>
        </row>
        <row r="1181">
          <cell r="AA1181">
            <v>680763.47</v>
          </cell>
          <cell r="BG1181" t="str">
            <v>306</v>
          </cell>
        </row>
        <row r="1182">
          <cell r="AA1182">
            <v>21754.3</v>
          </cell>
          <cell r="BG1182" t="str">
            <v>306</v>
          </cell>
        </row>
        <row r="1183">
          <cell r="AA1183">
            <v>100355.77</v>
          </cell>
          <cell r="BG1183" t="str">
            <v>306</v>
          </cell>
        </row>
        <row r="1184">
          <cell r="AA1184">
            <v>425950.91</v>
          </cell>
          <cell r="BG1184" t="str">
            <v>306</v>
          </cell>
        </row>
        <row r="1185">
          <cell r="AA1185">
            <v>575780.68999999994</v>
          </cell>
          <cell r="BG1185" t="str">
            <v>306</v>
          </cell>
        </row>
        <row r="1186">
          <cell r="AA1186">
            <v>134848.99</v>
          </cell>
          <cell r="BG1186" t="str">
            <v>306</v>
          </cell>
        </row>
        <row r="1187">
          <cell r="AA1187">
            <v>97560.04</v>
          </cell>
          <cell r="BG1187" t="str">
            <v>306</v>
          </cell>
        </row>
        <row r="1188">
          <cell r="AA1188">
            <v>1228809.56</v>
          </cell>
          <cell r="BG1188" t="str">
            <v>306</v>
          </cell>
        </row>
        <row r="1189">
          <cell r="AA1189">
            <v>1215338.3999999999</v>
          </cell>
          <cell r="BG1189" t="str">
            <v>306</v>
          </cell>
        </row>
        <row r="1190">
          <cell r="AA1190">
            <v>130626.61</v>
          </cell>
          <cell r="BG1190" t="str">
            <v>306</v>
          </cell>
        </row>
        <row r="1191">
          <cell r="AA1191">
            <v>737896.29</v>
          </cell>
          <cell r="BG1191" t="str">
            <v>306</v>
          </cell>
        </row>
        <row r="1192">
          <cell r="AA1192">
            <v>323157.21999999997</v>
          </cell>
          <cell r="BG1192" t="str">
            <v>306</v>
          </cell>
        </row>
        <row r="1193">
          <cell r="AA1193">
            <v>573306.54</v>
          </cell>
          <cell r="BG1193" t="str">
            <v>306</v>
          </cell>
        </row>
        <row r="1194">
          <cell r="AA1194">
            <v>225516.96</v>
          </cell>
          <cell r="BG1194" t="str">
            <v>306</v>
          </cell>
        </row>
        <row r="1195">
          <cell r="AA1195">
            <v>5000000</v>
          </cell>
          <cell r="BG1195" t="str">
            <v>306</v>
          </cell>
        </row>
        <row r="1196">
          <cell r="AA1196">
            <v>1133278.71</v>
          </cell>
          <cell r="BG1196" t="str">
            <v>306</v>
          </cell>
        </row>
        <row r="1197">
          <cell r="AA1197">
            <v>2172997</v>
          </cell>
          <cell r="BG1197" t="str">
            <v>306</v>
          </cell>
        </row>
        <row r="1198">
          <cell r="AA1198">
            <v>2424919</v>
          </cell>
          <cell r="BG1198" t="str">
            <v>306</v>
          </cell>
        </row>
        <row r="1199">
          <cell r="AA1199">
            <v>1160445.2</v>
          </cell>
          <cell r="BG1199" t="str">
            <v>306</v>
          </cell>
        </row>
        <row r="1200">
          <cell r="AA1200">
            <v>1748243.53</v>
          </cell>
          <cell r="BG1200" t="str">
            <v>306</v>
          </cell>
        </row>
        <row r="1201">
          <cell r="AA1201">
            <v>7046150</v>
          </cell>
          <cell r="BG1201" t="str">
            <v>306</v>
          </cell>
        </row>
        <row r="1202">
          <cell r="AA1202">
            <v>2627832.42</v>
          </cell>
          <cell r="BG1202" t="str">
            <v>306</v>
          </cell>
        </row>
        <row r="1203">
          <cell r="AA1203">
            <v>1763848</v>
          </cell>
          <cell r="BG1203" t="str">
            <v>306</v>
          </cell>
        </row>
        <row r="1204">
          <cell r="AA1204">
            <v>326775.74</v>
          </cell>
          <cell r="BG1204" t="str">
            <v>301</v>
          </cell>
        </row>
        <row r="1205">
          <cell r="AA1205">
            <v>429752.71</v>
          </cell>
          <cell r="BG1205" t="str">
            <v>306</v>
          </cell>
        </row>
        <row r="1206">
          <cell r="AA1206">
            <v>429752.68</v>
          </cell>
          <cell r="BG1206" t="str">
            <v>306</v>
          </cell>
        </row>
        <row r="1207">
          <cell r="AA1207">
            <v>517730.17</v>
          </cell>
          <cell r="BG1207" t="str">
            <v>306</v>
          </cell>
        </row>
        <row r="1208">
          <cell r="AA1208">
            <v>517730.15</v>
          </cell>
          <cell r="BG1208" t="str">
            <v>306</v>
          </cell>
        </row>
        <row r="1209">
          <cell r="AA1209">
            <v>2073680</v>
          </cell>
          <cell r="BG1209" t="str">
            <v>301</v>
          </cell>
        </row>
        <row r="1210">
          <cell r="AA1210">
            <v>153147.03</v>
          </cell>
          <cell r="BG1210" t="str">
            <v>301</v>
          </cell>
        </row>
        <row r="1211">
          <cell r="AA1211">
            <v>5500000</v>
          </cell>
          <cell r="BG1211" t="str">
            <v>301</v>
          </cell>
        </row>
        <row r="1212">
          <cell r="AA1212">
            <v>4500000</v>
          </cell>
          <cell r="BG1212" t="str">
            <v>301</v>
          </cell>
        </row>
        <row r="1213">
          <cell r="AA1213">
            <v>9853014.2599999998</v>
          </cell>
          <cell r="BG1213" t="str">
            <v>306</v>
          </cell>
        </row>
        <row r="1214">
          <cell r="AA1214">
            <v>522500</v>
          </cell>
          <cell r="BG1214" t="str">
            <v>308</v>
          </cell>
        </row>
        <row r="1215">
          <cell r="AA1215">
            <v>807500</v>
          </cell>
          <cell r="BG1215" t="str">
            <v>308</v>
          </cell>
        </row>
        <row r="1216">
          <cell r="AA1216">
            <v>1050000</v>
          </cell>
          <cell r="BG1216" t="str">
            <v>306</v>
          </cell>
        </row>
        <row r="1217">
          <cell r="AA1217">
            <v>1957500</v>
          </cell>
          <cell r="BG1217" t="str">
            <v>306</v>
          </cell>
        </row>
        <row r="1218">
          <cell r="AA1218">
            <v>1338182.03</v>
          </cell>
          <cell r="BG1218" t="str">
            <v>301</v>
          </cell>
        </row>
        <row r="1219">
          <cell r="AA1219">
            <v>110872.92</v>
          </cell>
          <cell r="BG1219" t="str">
            <v>301</v>
          </cell>
        </row>
        <row r="1220">
          <cell r="AA1220">
            <v>6972769.8300000001</v>
          </cell>
          <cell r="BG1220" t="str">
            <v>306</v>
          </cell>
        </row>
        <row r="1221">
          <cell r="AA1221">
            <v>142970.26</v>
          </cell>
          <cell r="BG1221" t="str">
            <v>306</v>
          </cell>
        </row>
        <row r="1222">
          <cell r="AA1222">
            <v>95887.23</v>
          </cell>
          <cell r="BG1222" t="str">
            <v>306</v>
          </cell>
        </row>
        <row r="1223">
          <cell r="AA1223">
            <v>72797.600000000006</v>
          </cell>
          <cell r="BG1223" t="str">
            <v>306</v>
          </cell>
        </row>
        <row r="1224">
          <cell r="AA1224">
            <v>3140122</v>
          </cell>
          <cell r="BG1224" t="str">
            <v>306</v>
          </cell>
        </row>
        <row r="1225">
          <cell r="AA1225">
            <v>229627</v>
          </cell>
          <cell r="BG1225" t="str">
            <v>301</v>
          </cell>
        </row>
        <row r="1226">
          <cell r="AA1226">
            <v>1739398.06</v>
          </cell>
          <cell r="BG1226" t="str">
            <v>301</v>
          </cell>
        </row>
        <row r="1227">
          <cell r="AA1227">
            <v>817614</v>
          </cell>
          <cell r="BG1227" t="str">
            <v>301</v>
          </cell>
        </row>
        <row r="1228">
          <cell r="AA1228">
            <v>536674.55000000005</v>
          </cell>
          <cell r="BG1228" t="str">
            <v>301</v>
          </cell>
        </row>
        <row r="1229">
          <cell r="AA1229">
            <v>437296.08</v>
          </cell>
          <cell r="BG1229" t="str">
            <v>301</v>
          </cell>
        </row>
        <row r="1230">
          <cell r="AA1230">
            <v>4860000</v>
          </cell>
          <cell r="BG1230" t="str">
            <v>301</v>
          </cell>
        </row>
        <row r="1231">
          <cell r="AA1231">
            <v>2131564</v>
          </cell>
          <cell r="BG1231" t="str">
            <v>301</v>
          </cell>
        </row>
        <row r="1232">
          <cell r="AA1232">
            <v>2630000</v>
          </cell>
          <cell r="BG1232" t="str">
            <v>301</v>
          </cell>
        </row>
        <row r="1233">
          <cell r="AA1233">
            <v>8590585.2699999996</v>
          </cell>
          <cell r="BG1233" t="str">
            <v>313</v>
          </cell>
        </row>
        <row r="1234">
          <cell r="AA1234">
            <v>5609066.7199999997</v>
          </cell>
          <cell r="BG1234" t="str">
            <v>313</v>
          </cell>
        </row>
        <row r="1235">
          <cell r="AA1235">
            <v>14213366.16</v>
          </cell>
          <cell r="BG1235" t="str">
            <v>313</v>
          </cell>
        </row>
        <row r="1236">
          <cell r="AA1236">
            <v>938690.69</v>
          </cell>
          <cell r="BG1236" t="str">
            <v>313</v>
          </cell>
        </row>
        <row r="1237">
          <cell r="AA1237">
            <v>1553232.37</v>
          </cell>
          <cell r="BG1237" t="str">
            <v>313</v>
          </cell>
        </row>
        <row r="1238">
          <cell r="AA1238">
            <v>2800000</v>
          </cell>
          <cell r="BG1238" t="str">
            <v>313</v>
          </cell>
        </row>
        <row r="1239">
          <cell r="AA1239">
            <v>62373.97</v>
          </cell>
          <cell r="BG1239" t="str">
            <v>313</v>
          </cell>
        </row>
        <row r="1240">
          <cell r="AA1240">
            <v>866571.88</v>
          </cell>
          <cell r="BG1240" t="str">
            <v>306</v>
          </cell>
        </row>
        <row r="1241">
          <cell r="AA1241">
            <v>3400000</v>
          </cell>
          <cell r="BG1241" t="str">
            <v>313</v>
          </cell>
        </row>
        <row r="1242">
          <cell r="AA1242">
            <v>648000</v>
          </cell>
          <cell r="BG1242" t="str">
            <v>313</v>
          </cell>
        </row>
        <row r="1243">
          <cell r="AA1243">
            <v>941760</v>
          </cell>
          <cell r="BG1243" t="str">
            <v>313</v>
          </cell>
        </row>
        <row r="1244">
          <cell r="AA1244">
            <v>745200</v>
          </cell>
          <cell r="BG1244" t="str">
            <v>313</v>
          </cell>
        </row>
        <row r="1245">
          <cell r="AA1245">
            <v>1015200</v>
          </cell>
          <cell r="BG1245" t="str">
            <v>313</v>
          </cell>
        </row>
        <row r="1246">
          <cell r="AA1246">
            <v>201600</v>
          </cell>
          <cell r="BG1246" t="str">
            <v>313</v>
          </cell>
        </row>
        <row r="1247">
          <cell r="AA1247">
            <v>6500000</v>
          </cell>
          <cell r="BG1247" t="str">
            <v>313</v>
          </cell>
        </row>
        <row r="1248">
          <cell r="AA1248">
            <v>220000</v>
          </cell>
          <cell r="BG1248" t="str">
            <v>306</v>
          </cell>
        </row>
        <row r="1249">
          <cell r="AA1249">
            <v>125125</v>
          </cell>
          <cell r="BG1249" t="str">
            <v>306</v>
          </cell>
        </row>
        <row r="1250">
          <cell r="AA1250">
            <v>4098102.81</v>
          </cell>
          <cell r="BG1250" t="str">
            <v>313</v>
          </cell>
        </row>
        <row r="1251">
          <cell r="AA1251">
            <v>6862500</v>
          </cell>
          <cell r="BG1251" t="str">
            <v>313</v>
          </cell>
        </row>
        <row r="1252">
          <cell r="AA1252">
            <v>1102419.05</v>
          </cell>
          <cell r="BG1252" t="str">
            <v>301</v>
          </cell>
        </row>
        <row r="1253">
          <cell r="AA1253">
            <v>29166.78</v>
          </cell>
          <cell r="BG1253" t="str">
            <v>306</v>
          </cell>
        </row>
        <row r="1254">
          <cell r="AA1254">
            <v>1320092.6100000001</v>
          </cell>
          <cell r="BG1254" t="str">
            <v>313</v>
          </cell>
        </row>
        <row r="1255">
          <cell r="AA1255">
            <v>3992544.55</v>
          </cell>
          <cell r="BG1255" t="str">
            <v>313</v>
          </cell>
        </row>
        <row r="1256">
          <cell r="AA1256">
            <v>5400000</v>
          </cell>
          <cell r="BG1256" t="str">
            <v>313</v>
          </cell>
        </row>
        <row r="1257">
          <cell r="AA1257">
            <v>330000</v>
          </cell>
          <cell r="BG1257" t="str">
            <v>314</v>
          </cell>
        </row>
        <row r="1258">
          <cell r="AA1258">
            <v>225000</v>
          </cell>
          <cell r="BG1258" t="str">
            <v>314</v>
          </cell>
        </row>
        <row r="1259">
          <cell r="AA1259">
            <v>225000</v>
          </cell>
          <cell r="BG1259" t="str">
            <v>314</v>
          </cell>
        </row>
        <row r="1260">
          <cell r="AA1260">
            <v>500000</v>
          </cell>
          <cell r="BG1260" t="str">
            <v>314</v>
          </cell>
        </row>
        <row r="1261">
          <cell r="AA1261">
            <v>243750</v>
          </cell>
          <cell r="BG1261" t="str">
            <v>314</v>
          </cell>
        </row>
        <row r="1262">
          <cell r="AA1262">
            <v>2189687.5</v>
          </cell>
          <cell r="BG1262" t="str">
            <v>314</v>
          </cell>
        </row>
        <row r="1263">
          <cell r="AA1263">
            <v>691866.68</v>
          </cell>
          <cell r="BG1263" t="str">
            <v>313</v>
          </cell>
        </row>
        <row r="1264">
          <cell r="AA1264">
            <v>366666.83</v>
          </cell>
          <cell r="BG1264" t="str">
            <v>313</v>
          </cell>
        </row>
        <row r="1265">
          <cell r="AA1265">
            <v>3800000</v>
          </cell>
          <cell r="BG1265" t="str">
            <v>313</v>
          </cell>
        </row>
        <row r="1266">
          <cell r="AA1266">
            <v>1040000</v>
          </cell>
          <cell r="BG1266" t="str">
            <v>313</v>
          </cell>
        </row>
        <row r="1267">
          <cell r="AA1267">
            <v>6443006.3499999996</v>
          </cell>
          <cell r="BG1267" t="str">
            <v>313</v>
          </cell>
        </row>
        <row r="1268">
          <cell r="AA1268">
            <v>203044.52</v>
          </cell>
          <cell r="BG1268" t="str">
            <v>306</v>
          </cell>
        </row>
        <row r="1269">
          <cell r="AA1269">
            <v>4593949.2</v>
          </cell>
          <cell r="BG1269" t="str">
            <v>313</v>
          </cell>
        </row>
        <row r="1270">
          <cell r="AA1270">
            <v>3577591.39</v>
          </cell>
          <cell r="BG1270" t="str">
            <v>313</v>
          </cell>
        </row>
        <row r="1271">
          <cell r="AA1271">
            <v>9608812.4000000004</v>
          </cell>
          <cell r="BG1271" t="str">
            <v>313</v>
          </cell>
        </row>
        <row r="1272">
          <cell r="AA1272">
            <v>11169555.470000001</v>
          </cell>
          <cell r="BG1272" t="str">
            <v>313</v>
          </cell>
        </row>
        <row r="1273">
          <cell r="AA1273">
            <v>420922.89</v>
          </cell>
          <cell r="BG1273" t="str">
            <v>313</v>
          </cell>
        </row>
        <row r="1274">
          <cell r="AA1274">
            <v>5721250.3399999999</v>
          </cell>
          <cell r="BG1274" t="str">
            <v>314</v>
          </cell>
        </row>
        <row r="1275">
          <cell r="AA1275">
            <v>7429562.7199999997</v>
          </cell>
          <cell r="BG1275" t="str">
            <v>314</v>
          </cell>
        </row>
        <row r="1276">
          <cell r="AA1276">
            <v>874749.78</v>
          </cell>
          <cell r="BG1276" t="str">
            <v>306</v>
          </cell>
        </row>
        <row r="1277">
          <cell r="AA1277">
            <v>214167.64</v>
          </cell>
          <cell r="BG1277" t="str">
            <v>306</v>
          </cell>
        </row>
        <row r="1278">
          <cell r="AA1278">
            <v>300680.96000000002</v>
          </cell>
          <cell r="BG1278" t="str">
            <v>306</v>
          </cell>
        </row>
        <row r="1279">
          <cell r="AA1279">
            <v>802627.93</v>
          </cell>
          <cell r="BG1279" t="str">
            <v>306</v>
          </cell>
        </row>
        <row r="1280">
          <cell r="AA1280">
            <v>268160.83</v>
          </cell>
          <cell r="BG1280" t="str">
            <v>306</v>
          </cell>
        </row>
        <row r="1281">
          <cell r="AA1281">
            <v>621357.47</v>
          </cell>
          <cell r="BG1281" t="str">
            <v>306</v>
          </cell>
        </row>
        <row r="1282">
          <cell r="AA1282">
            <v>685419.36</v>
          </cell>
          <cell r="BG1282" t="str">
            <v>306</v>
          </cell>
        </row>
        <row r="1283">
          <cell r="AA1283">
            <v>148139.69</v>
          </cell>
          <cell r="BG1283" t="str">
            <v>306</v>
          </cell>
        </row>
        <row r="1284">
          <cell r="AA1284">
            <v>500595.97</v>
          </cell>
          <cell r="BG1284" t="str">
            <v>306</v>
          </cell>
        </row>
        <row r="1285">
          <cell r="AA1285">
            <v>767489.92</v>
          </cell>
          <cell r="BG1285" t="str">
            <v>306</v>
          </cell>
        </row>
        <row r="1286">
          <cell r="AA1286">
            <v>1363346.14</v>
          </cell>
          <cell r="BG1286" t="str">
            <v>306</v>
          </cell>
        </row>
        <row r="1287">
          <cell r="AA1287">
            <v>686558.14</v>
          </cell>
          <cell r="BG1287" t="str">
            <v>306</v>
          </cell>
        </row>
        <row r="1288">
          <cell r="AA1288">
            <v>1916625.77</v>
          </cell>
          <cell r="BG1288" t="str">
            <v>306</v>
          </cell>
        </row>
        <row r="1289">
          <cell r="AA1289">
            <v>334321.23</v>
          </cell>
          <cell r="BG1289" t="str">
            <v>306</v>
          </cell>
        </row>
        <row r="1290">
          <cell r="AA1290">
            <v>759281.5</v>
          </cell>
          <cell r="BG1290" t="str">
            <v>306</v>
          </cell>
        </row>
        <row r="1291">
          <cell r="AA1291">
            <v>5525105.6100000003</v>
          </cell>
          <cell r="BG1291" t="str">
            <v>306</v>
          </cell>
        </row>
        <row r="1292">
          <cell r="AA1292">
            <v>619614.30000000005</v>
          </cell>
          <cell r="BG1292" t="str">
            <v>306</v>
          </cell>
        </row>
        <row r="1293">
          <cell r="AA1293">
            <v>1437354.86</v>
          </cell>
          <cell r="BG1293" t="str">
            <v>306</v>
          </cell>
        </row>
        <row r="1294">
          <cell r="AA1294">
            <v>1782631.54</v>
          </cell>
          <cell r="BG1294" t="str">
            <v>306</v>
          </cell>
        </row>
        <row r="1295">
          <cell r="AA1295">
            <v>1072522.96</v>
          </cell>
          <cell r="BG1295" t="str">
            <v>306</v>
          </cell>
        </row>
        <row r="1296">
          <cell r="AA1296">
            <v>4047329.62</v>
          </cell>
          <cell r="BG1296" t="str">
            <v>306</v>
          </cell>
        </row>
        <row r="1297">
          <cell r="AA1297">
            <v>7557343.5899999999</v>
          </cell>
          <cell r="BG1297" t="str">
            <v>313</v>
          </cell>
        </row>
        <row r="1298">
          <cell r="AA1298">
            <v>13447249.4</v>
          </cell>
          <cell r="BG1298" t="str">
            <v>313</v>
          </cell>
        </row>
        <row r="1299">
          <cell r="AA1299">
            <v>6166666.8200000003</v>
          </cell>
          <cell r="BG1299" t="str">
            <v>314</v>
          </cell>
        </row>
        <row r="1300">
          <cell r="AA1300">
            <v>6166666.8200000003</v>
          </cell>
          <cell r="BG1300" t="str">
            <v>314</v>
          </cell>
        </row>
        <row r="1301">
          <cell r="AA1301">
            <v>6166666.8200000003</v>
          </cell>
          <cell r="BG1301" t="str">
            <v>314</v>
          </cell>
        </row>
        <row r="1302">
          <cell r="AA1302">
            <v>252256.62</v>
          </cell>
          <cell r="BG1302" t="str">
            <v>314</v>
          </cell>
        </row>
        <row r="1303">
          <cell r="AA1303">
            <v>500000</v>
          </cell>
          <cell r="BG1303" t="str">
            <v>314</v>
          </cell>
        </row>
        <row r="1304">
          <cell r="AA1304">
            <v>1182500</v>
          </cell>
          <cell r="BG1304" t="str">
            <v>314</v>
          </cell>
        </row>
        <row r="1305">
          <cell r="AA1305">
            <v>261727</v>
          </cell>
          <cell r="BG1305" t="str">
            <v>313</v>
          </cell>
        </row>
        <row r="1306">
          <cell r="AA1306">
            <v>312546.34000000003</v>
          </cell>
          <cell r="BG1306" t="str">
            <v>313</v>
          </cell>
        </row>
        <row r="1307">
          <cell r="AA1307">
            <v>5708319.9299999997</v>
          </cell>
          <cell r="BG1307" t="str">
            <v>313</v>
          </cell>
        </row>
        <row r="1308">
          <cell r="AA1308">
            <v>5625000</v>
          </cell>
          <cell r="BG1308" t="str">
            <v>313</v>
          </cell>
        </row>
        <row r="1309">
          <cell r="AA1309">
            <v>5625000</v>
          </cell>
          <cell r="BG1309" t="str">
            <v>313</v>
          </cell>
        </row>
        <row r="1310">
          <cell r="AA1310">
            <v>12000000</v>
          </cell>
          <cell r="BG1310" t="str">
            <v>313</v>
          </cell>
        </row>
        <row r="1311">
          <cell r="AA1311">
            <v>15750000</v>
          </cell>
          <cell r="BG1311" t="str">
            <v>313</v>
          </cell>
        </row>
        <row r="1312">
          <cell r="AA1312">
            <v>9000000</v>
          </cell>
          <cell r="BG1312" t="str">
            <v>313</v>
          </cell>
        </row>
        <row r="1313">
          <cell r="AA1313">
            <v>723959.02</v>
          </cell>
          <cell r="BG1313" t="str">
            <v>314</v>
          </cell>
        </row>
        <row r="1314">
          <cell r="AA1314">
            <v>10000000</v>
          </cell>
          <cell r="BG1314" t="str">
            <v>314</v>
          </cell>
        </row>
        <row r="1315">
          <cell r="AA1315">
            <v>976736.32</v>
          </cell>
          <cell r="BG1315" t="str">
            <v>313</v>
          </cell>
        </row>
        <row r="1316">
          <cell r="AA1316">
            <v>7166666.6100000003</v>
          </cell>
          <cell r="BG1316" t="str">
            <v>313</v>
          </cell>
        </row>
        <row r="1317">
          <cell r="AA1317">
            <v>2047856.3</v>
          </cell>
          <cell r="BG1317" t="str">
            <v>313</v>
          </cell>
        </row>
        <row r="1318">
          <cell r="AA1318">
            <v>100152.64</v>
          </cell>
          <cell r="BG1318" t="str">
            <v>306</v>
          </cell>
        </row>
        <row r="1319">
          <cell r="AA1319">
            <v>8929368.4399999995</v>
          </cell>
          <cell r="BG1319" t="str">
            <v>313</v>
          </cell>
        </row>
        <row r="1320">
          <cell r="AA1320">
            <v>1406666.64</v>
          </cell>
          <cell r="BG1320" t="str">
            <v>313</v>
          </cell>
        </row>
        <row r="1321">
          <cell r="AA1321">
            <v>12037709.91</v>
          </cell>
          <cell r="BG1321" t="str">
            <v>313</v>
          </cell>
        </row>
        <row r="1322">
          <cell r="AA1322">
            <v>1406250</v>
          </cell>
          <cell r="BG1322" t="str">
            <v>306</v>
          </cell>
        </row>
        <row r="1323">
          <cell r="AA1323">
            <v>673750</v>
          </cell>
          <cell r="BG1323" t="str">
            <v>306</v>
          </cell>
        </row>
        <row r="1324">
          <cell r="AA1324">
            <v>3250000.07</v>
          </cell>
          <cell r="BG1324" t="str">
            <v>313</v>
          </cell>
        </row>
        <row r="1325">
          <cell r="AA1325">
            <v>80000</v>
          </cell>
          <cell r="BG1325" t="str">
            <v>313</v>
          </cell>
        </row>
        <row r="1326">
          <cell r="AA1326">
            <v>809314.02</v>
          </cell>
          <cell r="BG1326" t="str">
            <v>314</v>
          </cell>
        </row>
        <row r="1327">
          <cell r="AA1327">
            <v>1466666.68</v>
          </cell>
          <cell r="BG1327" t="str">
            <v>314</v>
          </cell>
        </row>
        <row r="1328">
          <cell r="AA1328">
            <v>205446.92</v>
          </cell>
          <cell r="BG1328" t="str">
            <v>306</v>
          </cell>
        </row>
        <row r="1329">
          <cell r="AA1329">
            <v>5557434.9500000002</v>
          </cell>
          <cell r="BG1329" t="str">
            <v>313</v>
          </cell>
        </row>
        <row r="1330">
          <cell r="AA1330">
            <v>2279141.89</v>
          </cell>
          <cell r="BG1330" t="str">
            <v>313</v>
          </cell>
        </row>
        <row r="1331">
          <cell r="AA1331">
            <v>4935000</v>
          </cell>
          <cell r="BG1331" t="str">
            <v>313</v>
          </cell>
        </row>
        <row r="1332">
          <cell r="AA1332">
            <v>9500000</v>
          </cell>
          <cell r="BG1332" t="str">
            <v>313</v>
          </cell>
        </row>
        <row r="1333">
          <cell r="AA1333">
            <v>45785.69</v>
          </cell>
          <cell r="BG1333" t="str">
            <v>313</v>
          </cell>
        </row>
        <row r="1334">
          <cell r="AA1334">
            <v>5088787.91</v>
          </cell>
          <cell r="BG1334" t="str">
            <v>313</v>
          </cell>
        </row>
        <row r="1335">
          <cell r="AA1335">
            <v>3666666.65</v>
          </cell>
          <cell r="BG1335" t="str">
            <v>313</v>
          </cell>
        </row>
        <row r="1336">
          <cell r="AA1336">
            <v>3638422.16</v>
          </cell>
          <cell r="BG1336" t="str">
            <v>314</v>
          </cell>
        </row>
        <row r="1337">
          <cell r="AA1337">
            <v>39398.42</v>
          </cell>
          <cell r="BG1337" t="str">
            <v>306</v>
          </cell>
        </row>
        <row r="1338">
          <cell r="AA1338">
            <v>5400000</v>
          </cell>
          <cell r="BG1338" t="str">
            <v>313</v>
          </cell>
        </row>
        <row r="1339">
          <cell r="AA1339">
            <v>4250000</v>
          </cell>
          <cell r="BG1339" t="str">
            <v>313</v>
          </cell>
        </row>
        <row r="1340">
          <cell r="AA1340">
            <v>1875000</v>
          </cell>
          <cell r="BG1340" t="str">
            <v>313</v>
          </cell>
        </row>
        <row r="1341">
          <cell r="AA1341">
            <v>8500000</v>
          </cell>
          <cell r="BG1341" t="str">
            <v>313</v>
          </cell>
        </row>
        <row r="1342">
          <cell r="AA1342">
            <v>986452.6</v>
          </cell>
          <cell r="BG1342" t="str">
            <v>306</v>
          </cell>
        </row>
        <row r="1343">
          <cell r="AA1343">
            <v>48412.98</v>
          </cell>
          <cell r="BG1343" t="str">
            <v>306</v>
          </cell>
        </row>
        <row r="1344">
          <cell r="AA1344">
            <v>9373526.9199999999</v>
          </cell>
          <cell r="BG1344" t="str">
            <v>306</v>
          </cell>
        </row>
        <row r="1345">
          <cell r="AA1345">
            <v>1850000</v>
          </cell>
          <cell r="BG1345" t="str">
            <v>314</v>
          </cell>
        </row>
        <row r="1346">
          <cell r="AA1346">
            <v>906250</v>
          </cell>
          <cell r="BG1346" t="str">
            <v>313</v>
          </cell>
        </row>
        <row r="1347">
          <cell r="AA1347">
            <v>906250</v>
          </cell>
          <cell r="BG1347" t="str">
            <v>313</v>
          </cell>
        </row>
        <row r="1348">
          <cell r="AA1348">
            <v>36998.18</v>
          </cell>
          <cell r="BG1348" t="str">
            <v>313</v>
          </cell>
        </row>
        <row r="1349">
          <cell r="AA1349">
            <v>1127000</v>
          </cell>
          <cell r="BG1349" t="str">
            <v>306</v>
          </cell>
        </row>
        <row r="1350">
          <cell r="AA1350">
            <v>123371.45</v>
          </cell>
          <cell r="BG1350" t="str">
            <v>313</v>
          </cell>
        </row>
        <row r="1351">
          <cell r="AA1351">
            <v>2833333.42</v>
          </cell>
          <cell r="BG1351" t="str">
            <v>313</v>
          </cell>
        </row>
        <row r="1352">
          <cell r="AA1352">
            <v>6400000</v>
          </cell>
          <cell r="BG1352" t="str">
            <v>313</v>
          </cell>
        </row>
        <row r="1353">
          <cell r="AA1353">
            <v>3583333.39</v>
          </cell>
          <cell r="BG1353" t="str">
            <v>313</v>
          </cell>
        </row>
        <row r="1354">
          <cell r="AA1354">
            <v>3680902.82</v>
          </cell>
          <cell r="BG1354" t="str">
            <v>313</v>
          </cell>
        </row>
        <row r="1355">
          <cell r="AA1355">
            <v>3236589.47</v>
          </cell>
          <cell r="BG1355" t="str">
            <v>313</v>
          </cell>
        </row>
        <row r="1356">
          <cell r="AA1356">
            <v>4812500</v>
          </cell>
          <cell r="BG1356" t="str">
            <v>313</v>
          </cell>
        </row>
        <row r="1357">
          <cell r="AA1357">
            <v>389753.68</v>
          </cell>
          <cell r="BG1357" t="str">
            <v>313</v>
          </cell>
        </row>
        <row r="1358">
          <cell r="AA1358">
            <v>7025074.3499999996</v>
          </cell>
          <cell r="BG1358" t="str">
            <v>313</v>
          </cell>
        </row>
        <row r="1359">
          <cell r="AA1359">
            <v>3705000</v>
          </cell>
          <cell r="BG1359" t="str">
            <v>313</v>
          </cell>
        </row>
        <row r="1360">
          <cell r="AA1360">
            <v>18627485.859999999</v>
          </cell>
          <cell r="BG1360" t="str">
            <v>313</v>
          </cell>
        </row>
        <row r="1361">
          <cell r="AA1361">
            <v>5647061</v>
          </cell>
          <cell r="BG1361" t="str">
            <v>313</v>
          </cell>
        </row>
        <row r="1362">
          <cell r="AA1362">
            <v>3670589.66</v>
          </cell>
          <cell r="BG1362" t="str">
            <v>313</v>
          </cell>
        </row>
        <row r="1363">
          <cell r="AA1363">
            <v>8470591.5</v>
          </cell>
          <cell r="BG1363" t="str">
            <v>313</v>
          </cell>
        </row>
        <row r="1364">
          <cell r="AA1364">
            <v>2237825.4</v>
          </cell>
          <cell r="BG1364" t="str">
            <v>313</v>
          </cell>
        </row>
        <row r="1365">
          <cell r="AA1365">
            <v>2389333.36</v>
          </cell>
          <cell r="BG1365" t="str">
            <v>313</v>
          </cell>
        </row>
        <row r="1366">
          <cell r="AA1366">
            <v>13084.02</v>
          </cell>
          <cell r="BG1366" t="str">
            <v>313</v>
          </cell>
        </row>
        <row r="1367">
          <cell r="AA1367">
            <v>457002.36</v>
          </cell>
          <cell r="BG1367" t="str">
            <v>313</v>
          </cell>
        </row>
        <row r="1368">
          <cell r="AA1368">
            <v>4000000.04</v>
          </cell>
          <cell r="BG1368" t="str">
            <v>313</v>
          </cell>
        </row>
        <row r="1369">
          <cell r="AA1369">
            <v>4333333.22</v>
          </cell>
          <cell r="BG1369" t="str">
            <v>313</v>
          </cell>
        </row>
        <row r="1370">
          <cell r="AA1370">
            <v>5999999.9199999999</v>
          </cell>
          <cell r="BG1370" t="str">
            <v>313</v>
          </cell>
        </row>
        <row r="1371">
          <cell r="AA1371">
            <v>6333333.2599999998</v>
          </cell>
          <cell r="BG1371" t="str">
            <v>313</v>
          </cell>
        </row>
        <row r="1372">
          <cell r="AA1372">
            <v>7375000</v>
          </cell>
          <cell r="BG1372" t="str">
            <v>313</v>
          </cell>
        </row>
        <row r="1373">
          <cell r="AA1373">
            <v>6999999.9400000004</v>
          </cell>
          <cell r="BG1373" t="str">
            <v>313</v>
          </cell>
        </row>
        <row r="1374">
          <cell r="AA1374">
            <v>7100000</v>
          </cell>
          <cell r="BG1374" t="str">
            <v>313</v>
          </cell>
        </row>
        <row r="1375">
          <cell r="AA1375">
            <v>16062.56</v>
          </cell>
          <cell r="BG1375" t="str">
            <v>313</v>
          </cell>
        </row>
        <row r="1376">
          <cell r="AA1376">
            <v>55415.96</v>
          </cell>
          <cell r="BG1376" t="str">
            <v>313</v>
          </cell>
        </row>
        <row r="1377">
          <cell r="AA1377">
            <v>44980.24</v>
          </cell>
          <cell r="BG1377" t="str">
            <v>313</v>
          </cell>
        </row>
        <row r="1378">
          <cell r="AA1378">
            <v>210969.88</v>
          </cell>
          <cell r="BG1378" t="str">
            <v>313</v>
          </cell>
        </row>
        <row r="1379">
          <cell r="AA1379">
            <v>18293.41</v>
          </cell>
          <cell r="BG1379" t="str">
            <v>313</v>
          </cell>
        </row>
        <row r="1380">
          <cell r="AA1380">
            <v>44117.599999999999</v>
          </cell>
          <cell r="BG1380" t="str">
            <v>313</v>
          </cell>
        </row>
        <row r="1381">
          <cell r="AA1381">
            <v>48426.67</v>
          </cell>
          <cell r="BG1381" t="str">
            <v>313</v>
          </cell>
        </row>
        <row r="1382">
          <cell r="AA1382">
            <v>559774.73</v>
          </cell>
          <cell r="BG1382" t="str">
            <v>313</v>
          </cell>
        </row>
        <row r="1383">
          <cell r="AA1383">
            <v>504422.35</v>
          </cell>
          <cell r="BG1383" t="str">
            <v>313</v>
          </cell>
        </row>
        <row r="1384">
          <cell r="AA1384">
            <v>1975986.29</v>
          </cell>
          <cell r="BG1384" t="str">
            <v>313</v>
          </cell>
        </row>
        <row r="1385">
          <cell r="AA1385">
            <v>2340000</v>
          </cell>
          <cell r="BG1385" t="str">
            <v>313</v>
          </cell>
        </row>
        <row r="1386">
          <cell r="AA1386">
            <v>3938192.12</v>
          </cell>
          <cell r="BG1386" t="str">
            <v>313</v>
          </cell>
        </row>
        <row r="1387">
          <cell r="AA1387">
            <v>2030000</v>
          </cell>
          <cell r="BG1387" t="str">
            <v>313</v>
          </cell>
        </row>
        <row r="1388">
          <cell r="AA1388">
            <v>2850000</v>
          </cell>
          <cell r="BG1388" t="str">
            <v>313</v>
          </cell>
        </row>
        <row r="1389">
          <cell r="AA1389">
            <v>15000.34</v>
          </cell>
          <cell r="BG1389" t="str">
            <v>313</v>
          </cell>
        </row>
        <row r="1390">
          <cell r="AA1390">
            <v>128524.69</v>
          </cell>
          <cell r="BG1390" t="str">
            <v>313</v>
          </cell>
        </row>
        <row r="1391">
          <cell r="AA1391">
            <v>178352.49</v>
          </cell>
          <cell r="BG1391" t="str">
            <v>313</v>
          </cell>
        </row>
        <row r="1392">
          <cell r="AA1392">
            <v>87785.57</v>
          </cell>
          <cell r="BG1392" t="str">
            <v>313</v>
          </cell>
        </row>
        <row r="1393">
          <cell r="AA1393">
            <v>180165.31</v>
          </cell>
          <cell r="BG1393" t="str">
            <v>313</v>
          </cell>
        </row>
        <row r="1394">
          <cell r="AA1394">
            <v>76994.61</v>
          </cell>
          <cell r="BG1394" t="str">
            <v>313</v>
          </cell>
        </row>
        <row r="1395">
          <cell r="AA1395">
            <v>20285.97</v>
          </cell>
          <cell r="BG1395" t="str">
            <v>313</v>
          </cell>
        </row>
        <row r="1396">
          <cell r="AA1396">
            <v>51543.199999999997</v>
          </cell>
          <cell r="BG1396" t="str">
            <v>313</v>
          </cell>
        </row>
        <row r="1397">
          <cell r="AA1397">
            <v>102203.08</v>
          </cell>
          <cell r="BG1397" t="str">
            <v>313</v>
          </cell>
        </row>
        <row r="1398">
          <cell r="AA1398">
            <v>125445.65</v>
          </cell>
          <cell r="BG1398" t="str">
            <v>313</v>
          </cell>
        </row>
        <row r="1399">
          <cell r="AA1399">
            <v>396666.81</v>
          </cell>
          <cell r="BG1399" t="str">
            <v>313</v>
          </cell>
        </row>
        <row r="1400">
          <cell r="AA1400">
            <v>60343.63</v>
          </cell>
          <cell r="BG1400" t="str">
            <v>313</v>
          </cell>
        </row>
        <row r="1401">
          <cell r="AA1401">
            <v>16250</v>
          </cell>
          <cell r="BG1401" t="str">
            <v>313</v>
          </cell>
        </row>
        <row r="1402">
          <cell r="AA1402">
            <v>113750</v>
          </cell>
          <cell r="BG1402" t="str">
            <v>313</v>
          </cell>
        </row>
        <row r="1403">
          <cell r="AA1403">
            <v>8333.7199999999993</v>
          </cell>
          <cell r="BG1403" t="str">
            <v>313</v>
          </cell>
        </row>
        <row r="1404">
          <cell r="AA1404">
            <v>35000</v>
          </cell>
          <cell r="BG1404" t="str">
            <v>313</v>
          </cell>
        </row>
        <row r="1405">
          <cell r="AA1405">
            <v>8257.9599999999991</v>
          </cell>
          <cell r="BG1405" t="str">
            <v>313</v>
          </cell>
        </row>
        <row r="1406">
          <cell r="AA1406">
            <v>1009939.45</v>
          </cell>
          <cell r="BG1406" t="str">
            <v>313</v>
          </cell>
        </row>
        <row r="1407">
          <cell r="AA1407">
            <v>4333333.22</v>
          </cell>
          <cell r="BG1407" t="str">
            <v>313</v>
          </cell>
        </row>
        <row r="1408">
          <cell r="AA1408">
            <v>400125.56</v>
          </cell>
          <cell r="BG1408" t="str">
            <v>313</v>
          </cell>
        </row>
        <row r="1409">
          <cell r="AA1409">
            <v>3000000</v>
          </cell>
          <cell r="BG1409" t="str">
            <v>313</v>
          </cell>
        </row>
        <row r="1410">
          <cell r="AA1410">
            <v>12666666.939999999</v>
          </cell>
          <cell r="BG1410" t="str">
            <v>313</v>
          </cell>
        </row>
        <row r="1411">
          <cell r="AA1411">
            <v>12666666.74</v>
          </cell>
          <cell r="BG1411" t="str">
            <v>313</v>
          </cell>
        </row>
        <row r="1412">
          <cell r="AA1412">
            <v>8000000</v>
          </cell>
          <cell r="BG1412" t="str">
            <v>313</v>
          </cell>
        </row>
        <row r="1413">
          <cell r="AA1413">
            <v>1250000.1499999999</v>
          </cell>
          <cell r="BG1413" t="str">
            <v>313</v>
          </cell>
        </row>
        <row r="1414">
          <cell r="AA1414">
            <v>3500000</v>
          </cell>
          <cell r="BG1414" t="str">
            <v>313</v>
          </cell>
        </row>
        <row r="1415">
          <cell r="AA1415">
            <v>3000000.08</v>
          </cell>
          <cell r="BG1415" t="str">
            <v>313</v>
          </cell>
        </row>
        <row r="1416">
          <cell r="AA1416">
            <v>4656655.7300000004</v>
          </cell>
          <cell r="BG1416" t="str">
            <v>313</v>
          </cell>
        </row>
        <row r="1417">
          <cell r="AA1417">
            <v>1433333.39</v>
          </cell>
          <cell r="BG1417" t="str">
            <v>313</v>
          </cell>
        </row>
        <row r="1418">
          <cell r="AA1418">
            <v>7333333.3200000003</v>
          </cell>
          <cell r="BG1418" t="str">
            <v>313</v>
          </cell>
        </row>
        <row r="1419">
          <cell r="AA1419">
            <v>6625000</v>
          </cell>
          <cell r="BG1419" t="str">
            <v>313</v>
          </cell>
        </row>
        <row r="1420">
          <cell r="AA1420">
            <v>29907.040000000001</v>
          </cell>
          <cell r="BG1420" t="str">
            <v>313</v>
          </cell>
        </row>
        <row r="1421">
          <cell r="AA1421">
            <v>14827.4</v>
          </cell>
          <cell r="BG1421" t="str">
            <v>313</v>
          </cell>
        </row>
        <row r="1422">
          <cell r="AA1422">
            <v>16062.29</v>
          </cell>
          <cell r="BG1422" t="str">
            <v>313</v>
          </cell>
        </row>
        <row r="1423">
          <cell r="AA1423">
            <v>11250000</v>
          </cell>
          <cell r="BG1423" t="str">
            <v>314</v>
          </cell>
        </row>
        <row r="1424">
          <cell r="AA1424">
            <v>10000.36</v>
          </cell>
          <cell r="BG1424" t="str">
            <v>313</v>
          </cell>
        </row>
        <row r="1425">
          <cell r="AA1425">
            <v>624375</v>
          </cell>
          <cell r="BG1425" t="str">
            <v>313</v>
          </cell>
        </row>
        <row r="1426">
          <cell r="AA1426">
            <v>143625.54999999999</v>
          </cell>
          <cell r="BG1426" t="str">
            <v>313</v>
          </cell>
        </row>
        <row r="1427">
          <cell r="AA1427">
            <v>3993.17</v>
          </cell>
          <cell r="BG1427" t="str">
            <v>313</v>
          </cell>
        </row>
        <row r="1428">
          <cell r="AA1428">
            <v>111620.86</v>
          </cell>
          <cell r="BG1428" t="str">
            <v>313</v>
          </cell>
        </row>
        <row r="1429">
          <cell r="AA1429">
            <v>55415.96</v>
          </cell>
          <cell r="BG1429" t="str">
            <v>313</v>
          </cell>
        </row>
        <row r="1430">
          <cell r="AA1430">
            <v>57673.9</v>
          </cell>
          <cell r="BG1430" t="str">
            <v>313</v>
          </cell>
        </row>
        <row r="1431">
          <cell r="AA1431">
            <v>178923.43</v>
          </cell>
          <cell r="BG1431" t="str">
            <v>313</v>
          </cell>
        </row>
        <row r="1432">
          <cell r="AA1432">
            <v>434316.36</v>
          </cell>
          <cell r="BG1432" t="str">
            <v>313</v>
          </cell>
        </row>
        <row r="1433">
          <cell r="AA1433">
            <v>56627.78</v>
          </cell>
          <cell r="BG1433" t="str">
            <v>313</v>
          </cell>
        </row>
        <row r="1434">
          <cell r="AA1434">
            <v>8056.12</v>
          </cell>
          <cell r="BG1434" t="str">
            <v>313</v>
          </cell>
        </row>
        <row r="1435">
          <cell r="AA1435">
            <v>178519.27</v>
          </cell>
          <cell r="BG1435" t="str">
            <v>313</v>
          </cell>
        </row>
        <row r="1436">
          <cell r="AA1436">
            <v>1079547.4099999999</v>
          </cell>
          <cell r="BG1436" t="str">
            <v>313</v>
          </cell>
        </row>
        <row r="1437">
          <cell r="AA1437">
            <v>4530384.5</v>
          </cell>
          <cell r="BG1437" t="str">
            <v>313</v>
          </cell>
        </row>
        <row r="1438">
          <cell r="AA1438">
            <v>4812500</v>
          </cell>
          <cell r="BG1438" t="str">
            <v>313</v>
          </cell>
        </row>
        <row r="1439">
          <cell r="AA1439">
            <v>13027.99</v>
          </cell>
          <cell r="BG1439" t="str">
            <v>313</v>
          </cell>
        </row>
        <row r="1440">
          <cell r="AA1440">
            <v>10021.35</v>
          </cell>
          <cell r="BG1440" t="str">
            <v>313</v>
          </cell>
        </row>
        <row r="1441">
          <cell r="AA1441">
            <v>20142.240000000002</v>
          </cell>
          <cell r="BG1441" t="str">
            <v>313</v>
          </cell>
        </row>
        <row r="1442">
          <cell r="AA1442">
            <v>46666.84</v>
          </cell>
          <cell r="BG1442" t="str">
            <v>313</v>
          </cell>
        </row>
        <row r="1443">
          <cell r="AA1443">
            <v>91111</v>
          </cell>
          <cell r="BG1443" t="str">
            <v>313</v>
          </cell>
        </row>
        <row r="1444">
          <cell r="AA1444">
            <v>757120.96</v>
          </cell>
          <cell r="BG1444" t="str">
            <v>313</v>
          </cell>
        </row>
        <row r="1445">
          <cell r="AA1445">
            <v>5497.49</v>
          </cell>
          <cell r="BG1445" t="str">
            <v>313</v>
          </cell>
        </row>
        <row r="1446">
          <cell r="AA1446">
            <v>41922.17</v>
          </cell>
          <cell r="BG1446" t="str">
            <v>313</v>
          </cell>
        </row>
        <row r="1447">
          <cell r="AA1447">
            <v>159588.09</v>
          </cell>
          <cell r="BG1447" t="str">
            <v>313</v>
          </cell>
        </row>
        <row r="1448">
          <cell r="AA1448">
            <v>149300.35999999999</v>
          </cell>
          <cell r="BG1448" t="str">
            <v>313</v>
          </cell>
        </row>
        <row r="1449">
          <cell r="AA1449">
            <v>588263.11</v>
          </cell>
          <cell r="BG1449" t="str">
            <v>313</v>
          </cell>
        </row>
        <row r="1450">
          <cell r="AA1450">
            <v>2600.56</v>
          </cell>
          <cell r="BG1450" t="str">
            <v>313</v>
          </cell>
        </row>
        <row r="1451">
          <cell r="AA1451">
            <v>9170.07</v>
          </cell>
          <cell r="BG1451" t="str">
            <v>313</v>
          </cell>
        </row>
        <row r="1452">
          <cell r="AA1452">
            <v>41570.230000000003</v>
          </cell>
          <cell r="BG1452" t="str">
            <v>313</v>
          </cell>
        </row>
        <row r="1453">
          <cell r="AA1453">
            <v>42271.74</v>
          </cell>
          <cell r="BG1453" t="str">
            <v>313</v>
          </cell>
        </row>
        <row r="1454">
          <cell r="AA1454">
            <v>7164.99</v>
          </cell>
          <cell r="BG1454" t="str">
            <v>313</v>
          </cell>
        </row>
        <row r="1455">
          <cell r="AA1455">
            <v>236912.5</v>
          </cell>
          <cell r="BG1455" t="str">
            <v>313</v>
          </cell>
        </row>
        <row r="1456">
          <cell r="AA1456">
            <v>137500</v>
          </cell>
          <cell r="BG1456" t="str">
            <v>313</v>
          </cell>
        </row>
        <row r="1457">
          <cell r="AA1457">
            <v>137330.88</v>
          </cell>
          <cell r="BG1457" t="str">
            <v>313</v>
          </cell>
        </row>
        <row r="1458">
          <cell r="AA1458">
            <v>1881246.81</v>
          </cell>
          <cell r="BG1458" t="str">
            <v>313</v>
          </cell>
        </row>
        <row r="1459">
          <cell r="AA1459">
            <v>28918.39</v>
          </cell>
          <cell r="BG1459" t="str">
            <v>313</v>
          </cell>
        </row>
        <row r="1460">
          <cell r="AA1460">
            <v>6894.22</v>
          </cell>
          <cell r="BG1460" t="str">
            <v>313</v>
          </cell>
        </row>
        <row r="1461">
          <cell r="AA1461">
            <v>24817.53</v>
          </cell>
          <cell r="BG1461" t="str">
            <v>313</v>
          </cell>
        </row>
        <row r="1462">
          <cell r="AA1462">
            <v>13671.62</v>
          </cell>
          <cell r="BG1462" t="str">
            <v>313</v>
          </cell>
        </row>
        <row r="1463">
          <cell r="AA1463">
            <v>2138654.7200000002</v>
          </cell>
          <cell r="BG1463" t="str">
            <v>313</v>
          </cell>
        </row>
        <row r="1464">
          <cell r="AA1464">
            <v>24927.99</v>
          </cell>
          <cell r="BG1464" t="str">
            <v>313</v>
          </cell>
        </row>
        <row r="1465">
          <cell r="AA1465">
            <v>25000</v>
          </cell>
          <cell r="BG1465" t="str">
            <v>313</v>
          </cell>
        </row>
        <row r="1466">
          <cell r="AA1466">
            <v>7444.06</v>
          </cell>
          <cell r="BG1466" t="str">
            <v>313</v>
          </cell>
        </row>
        <row r="1467">
          <cell r="AA1467">
            <v>4731.41</v>
          </cell>
          <cell r="BG1467" t="str">
            <v>313</v>
          </cell>
        </row>
        <row r="1468">
          <cell r="AA1468">
            <v>101430.42</v>
          </cell>
          <cell r="BG1468" t="str">
            <v>313</v>
          </cell>
        </row>
        <row r="1469">
          <cell r="AA1469">
            <v>24325.57</v>
          </cell>
          <cell r="BG1469" t="str">
            <v>313</v>
          </cell>
        </row>
        <row r="1470">
          <cell r="AA1470">
            <v>59869.91</v>
          </cell>
          <cell r="BG1470" t="str">
            <v>313</v>
          </cell>
        </row>
        <row r="1471">
          <cell r="AA1471">
            <v>4582.08</v>
          </cell>
          <cell r="BG1471" t="str">
            <v>313</v>
          </cell>
        </row>
        <row r="1472">
          <cell r="AA1472">
            <v>15156.77</v>
          </cell>
          <cell r="BG1472" t="str">
            <v>313</v>
          </cell>
        </row>
        <row r="1473">
          <cell r="AA1473">
            <v>82048.23</v>
          </cell>
          <cell r="BG1473" t="str">
            <v>313</v>
          </cell>
        </row>
        <row r="1474">
          <cell r="AA1474">
            <v>25000</v>
          </cell>
          <cell r="BG1474" t="str">
            <v>313</v>
          </cell>
        </row>
        <row r="1475">
          <cell r="AA1475">
            <v>1102264.48</v>
          </cell>
          <cell r="BG1475" t="str">
            <v>313</v>
          </cell>
        </row>
        <row r="1476">
          <cell r="AA1476">
            <v>2186165.23</v>
          </cell>
          <cell r="BG1476" t="str">
            <v>313</v>
          </cell>
        </row>
        <row r="1477">
          <cell r="AA1477">
            <v>3602156.29</v>
          </cell>
          <cell r="BG1477" t="str">
            <v>313</v>
          </cell>
        </row>
        <row r="1478">
          <cell r="AA1478">
            <v>682823.53</v>
          </cell>
          <cell r="BG1478" t="str">
            <v>313</v>
          </cell>
        </row>
        <row r="1479">
          <cell r="AA1479">
            <v>33383.78</v>
          </cell>
          <cell r="BG1479" t="str">
            <v>313</v>
          </cell>
        </row>
        <row r="1480">
          <cell r="AA1480">
            <v>3558750</v>
          </cell>
          <cell r="BG1480" t="str">
            <v>313</v>
          </cell>
        </row>
        <row r="1481">
          <cell r="AA1481">
            <v>55055.08</v>
          </cell>
          <cell r="BG1481" t="str">
            <v>313</v>
          </cell>
        </row>
        <row r="1482">
          <cell r="AA1482">
            <v>11800.78</v>
          </cell>
          <cell r="BG1482" t="str">
            <v>313</v>
          </cell>
        </row>
        <row r="1483">
          <cell r="AA1483">
            <v>66265.759999999995</v>
          </cell>
          <cell r="BG1483" t="str">
            <v>313</v>
          </cell>
        </row>
        <row r="1484">
          <cell r="AA1484">
            <v>656250.01</v>
          </cell>
          <cell r="BG1484" t="str">
            <v>313</v>
          </cell>
        </row>
        <row r="1485">
          <cell r="AA1485">
            <v>170142.35</v>
          </cell>
          <cell r="BG1485" t="str">
            <v>313</v>
          </cell>
        </row>
        <row r="1486">
          <cell r="AA1486">
            <v>13510.61</v>
          </cell>
          <cell r="BG1486" t="str">
            <v>313</v>
          </cell>
        </row>
        <row r="1487">
          <cell r="AA1487">
            <v>100356.71</v>
          </cell>
          <cell r="BG1487" t="str">
            <v>313</v>
          </cell>
        </row>
        <row r="1488">
          <cell r="AA1488">
            <v>3180.48</v>
          </cell>
          <cell r="BG1488" t="str">
            <v>313</v>
          </cell>
        </row>
        <row r="1489">
          <cell r="AA1489">
            <v>2883.05</v>
          </cell>
          <cell r="BG1489" t="str">
            <v>313</v>
          </cell>
        </row>
        <row r="1490">
          <cell r="AA1490">
            <v>178298.53</v>
          </cell>
          <cell r="BG1490" t="str">
            <v>313</v>
          </cell>
        </row>
        <row r="1491">
          <cell r="AA1491">
            <v>329393.03999999998</v>
          </cell>
          <cell r="BG1491" t="str">
            <v>313</v>
          </cell>
        </row>
        <row r="1492">
          <cell r="AA1492">
            <v>74135.58</v>
          </cell>
          <cell r="BG1492" t="str">
            <v>313</v>
          </cell>
        </row>
        <row r="1493">
          <cell r="AA1493">
            <v>298565.01</v>
          </cell>
          <cell r="BG1493" t="str">
            <v>313</v>
          </cell>
        </row>
        <row r="1494">
          <cell r="AA1494">
            <v>3354.97</v>
          </cell>
          <cell r="BG1494" t="str">
            <v>313</v>
          </cell>
        </row>
        <row r="1495">
          <cell r="AA1495">
            <v>3818.43</v>
          </cell>
          <cell r="BG1495" t="str">
            <v>313</v>
          </cell>
        </row>
        <row r="1496">
          <cell r="AA1496">
            <v>121104.6</v>
          </cell>
          <cell r="BG1496" t="str">
            <v>313</v>
          </cell>
        </row>
        <row r="1497">
          <cell r="AA1497">
            <v>113038.66</v>
          </cell>
          <cell r="BG1497" t="str">
            <v>313</v>
          </cell>
        </row>
        <row r="1498">
          <cell r="AA1498">
            <v>7312.39</v>
          </cell>
          <cell r="BG1498" t="str">
            <v>313</v>
          </cell>
        </row>
        <row r="1499">
          <cell r="AA1499">
            <v>13022.5</v>
          </cell>
          <cell r="BG1499" t="str">
            <v>313</v>
          </cell>
        </row>
        <row r="1500">
          <cell r="AA1500">
            <v>76770.52</v>
          </cell>
          <cell r="BG1500" t="str">
            <v>313</v>
          </cell>
        </row>
        <row r="1501">
          <cell r="AA1501">
            <v>3800000.02</v>
          </cell>
          <cell r="BG1501" t="str">
            <v>313</v>
          </cell>
        </row>
        <row r="1502">
          <cell r="AA1502">
            <v>36902.07</v>
          </cell>
          <cell r="BG1502" t="str">
            <v>313</v>
          </cell>
        </row>
        <row r="1503">
          <cell r="AA1503">
            <v>14690.57</v>
          </cell>
          <cell r="BG1503" t="str">
            <v>313</v>
          </cell>
        </row>
        <row r="1504">
          <cell r="AA1504">
            <v>30307.4</v>
          </cell>
          <cell r="BG1504" t="str">
            <v>313</v>
          </cell>
        </row>
        <row r="1505">
          <cell r="AA1505">
            <v>75199.210000000006</v>
          </cell>
          <cell r="BG1505" t="str">
            <v>313</v>
          </cell>
        </row>
        <row r="1506">
          <cell r="AA1506">
            <v>333351.82</v>
          </cell>
          <cell r="BG1506" t="str">
            <v>313</v>
          </cell>
        </row>
        <row r="1507">
          <cell r="AA1507">
            <v>125237.88</v>
          </cell>
          <cell r="BG1507" t="str">
            <v>313</v>
          </cell>
        </row>
        <row r="1508">
          <cell r="AA1508">
            <v>201874.68</v>
          </cell>
          <cell r="BG1508" t="str">
            <v>313</v>
          </cell>
        </row>
        <row r="1509">
          <cell r="AA1509">
            <v>155085.25</v>
          </cell>
          <cell r="BG1509" t="str">
            <v>313</v>
          </cell>
        </row>
        <row r="1510">
          <cell r="AA1510">
            <v>33232.57</v>
          </cell>
          <cell r="BG1510" t="str">
            <v>313</v>
          </cell>
        </row>
        <row r="1511">
          <cell r="AA1511">
            <v>35745.17</v>
          </cell>
          <cell r="BG1511" t="str">
            <v>313</v>
          </cell>
        </row>
        <row r="1512">
          <cell r="AA1512">
            <v>47670.21</v>
          </cell>
          <cell r="BG1512" t="str">
            <v>313</v>
          </cell>
        </row>
        <row r="1513">
          <cell r="AA1513">
            <v>244915.46</v>
          </cell>
          <cell r="BG1513" t="str">
            <v>313</v>
          </cell>
        </row>
        <row r="1514">
          <cell r="AA1514">
            <v>39241.47</v>
          </cell>
          <cell r="BG1514" t="str">
            <v>313</v>
          </cell>
        </row>
        <row r="1515">
          <cell r="AA1515">
            <v>73766.64</v>
          </cell>
          <cell r="BG1515" t="str">
            <v>313</v>
          </cell>
        </row>
        <row r="1516">
          <cell r="AA1516">
            <v>78088.13</v>
          </cell>
          <cell r="BG1516" t="str">
            <v>313</v>
          </cell>
        </row>
        <row r="1517">
          <cell r="AA1517">
            <v>215666.81</v>
          </cell>
          <cell r="BG1517" t="str">
            <v>313</v>
          </cell>
        </row>
        <row r="1518">
          <cell r="AA1518">
            <v>19332.52</v>
          </cell>
          <cell r="BG1518" t="str">
            <v>313</v>
          </cell>
        </row>
        <row r="1519">
          <cell r="AA1519">
            <v>78566.539999999994</v>
          </cell>
          <cell r="BG1519" t="str">
            <v>313</v>
          </cell>
        </row>
        <row r="1520">
          <cell r="AA1520">
            <v>357817.83</v>
          </cell>
          <cell r="BG1520" t="str">
            <v>313</v>
          </cell>
        </row>
        <row r="1521">
          <cell r="AA1521">
            <v>33561.199999999997</v>
          </cell>
          <cell r="BG1521" t="str">
            <v>313</v>
          </cell>
        </row>
        <row r="1522">
          <cell r="AA1522">
            <v>11161.36</v>
          </cell>
          <cell r="BG1522" t="str">
            <v>313</v>
          </cell>
        </row>
        <row r="1523">
          <cell r="AA1523">
            <v>22293.119999999999</v>
          </cell>
          <cell r="BG1523" t="str">
            <v>313</v>
          </cell>
        </row>
        <row r="1524">
          <cell r="AA1524">
            <v>1017096.35</v>
          </cell>
          <cell r="BG1524" t="str">
            <v>313</v>
          </cell>
        </row>
        <row r="1525">
          <cell r="AA1525">
            <v>2350000</v>
          </cell>
          <cell r="BG1525" t="str">
            <v>313</v>
          </cell>
        </row>
        <row r="1526">
          <cell r="AA1526">
            <v>1900000</v>
          </cell>
          <cell r="BG1526" t="str">
            <v>313</v>
          </cell>
        </row>
        <row r="1527">
          <cell r="AA1527">
            <v>1060000</v>
          </cell>
          <cell r="BG1527" t="str">
            <v>313</v>
          </cell>
        </row>
        <row r="1528">
          <cell r="AA1528">
            <v>2189.9299999999998</v>
          </cell>
          <cell r="BG1528" t="str">
            <v>313</v>
          </cell>
        </row>
        <row r="1529">
          <cell r="AA1529">
            <v>62536.62</v>
          </cell>
          <cell r="BG1529" t="str">
            <v>313</v>
          </cell>
        </row>
        <row r="1530">
          <cell r="AA1530">
            <v>168393.65</v>
          </cell>
          <cell r="BG1530" t="str">
            <v>313</v>
          </cell>
        </row>
        <row r="1531">
          <cell r="AA1531">
            <v>9127.14</v>
          </cell>
          <cell r="BG1531" t="str">
            <v>313</v>
          </cell>
        </row>
        <row r="1532">
          <cell r="AA1532">
            <v>136078.79</v>
          </cell>
          <cell r="BG1532" t="str">
            <v>313</v>
          </cell>
        </row>
        <row r="1533">
          <cell r="AA1533">
            <v>1366666.73</v>
          </cell>
          <cell r="BG1533" t="str">
            <v>313</v>
          </cell>
        </row>
        <row r="1534">
          <cell r="AA1534">
            <v>321466.71999999997</v>
          </cell>
          <cell r="BG1534" t="str">
            <v>313</v>
          </cell>
        </row>
        <row r="1535">
          <cell r="AA1535">
            <v>8629.1</v>
          </cell>
          <cell r="BG1535" t="str">
            <v>313</v>
          </cell>
        </row>
        <row r="1536">
          <cell r="AA1536">
            <v>19368.72</v>
          </cell>
          <cell r="BG1536" t="str">
            <v>313</v>
          </cell>
        </row>
        <row r="1537">
          <cell r="AA1537">
            <v>7399499.5899999999</v>
          </cell>
          <cell r="BG1537" t="str">
            <v>314</v>
          </cell>
        </row>
        <row r="1538">
          <cell r="AA1538">
            <v>201649.8</v>
          </cell>
          <cell r="BG1538" t="str">
            <v>314</v>
          </cell>
        </row>
        <row r="1539">
          <cell r="AA1539">
            <v>770000</v>
          </cell>
          <cell r="BG1539" t="str">
            <v>313</v>
          </cell>
        </row>
        <row r="1540">
          <cell r="AA1540">
            <v>32801.78</v>
          </cell>
          <cell r="BG1540" t="str">
            <v>313</v>
          </cell>
        </row>
        <row r="1541">
          <cell r="AA1541">
            <v>16210.99</v>
          </cell>
          <cell r="BG1541" t="str">
            <v>313</v>
          </cell>
        </row>
        <row r="1542">
          <cell r="AA1542">
            <v>12925.17</v>
          </cell>
          <cell r="BG1542" t="str">
            <v>313</v>
          </cell>
        </row>
        <row r="1543">
          <cell r="AA1543">
            <v>40281.71</v>
          </cell>
          <cell r="BG1543" t="str">
            <v>313</v>
          </cell>
        </row>
        <row r="1544">
          <cell r="AA1544">
            <v>50000</v>
          </cell>
          <cell r="BG1544" t="str">
            <v>313</v>
          </cell>
        </row>
        <row r="1545">
          <cell r="AA1545">
            <v>5139.2700000000004</v>
          </cell>
          <cell r="BG1545" t="str">
            <v>313</v>
          </cell>
        </row>
        <row r="1546">
          <cell r="AA1546">
            <v>36882.339999999997</v>
          </cell>
          <cell r="BG1546" t="str">
            <v>313</v>
          </cell>
        </row>
        <row r="1547">
          <cell r="AA1547">
            <v>32259.75</v>
          </cell>
          <cell r="BG1547" t="str">
            <v>313</v>
          </cell>
        </row>
        <row r="1548">
          <cell r="AA1548">
            <v>877513.01</v>
          </cell>
          <cell r="BG1548" t="str">
            <v>313</v>
          </cell>
        </row>
        <row r="1549">
          <cell r="AA1549">
            <v>166500</v>
          </cell>
          <cell r="BG1549" t="str">
            <v>313</v>
          </cell>
        </row>
        <row r="1550">
          <cell r="AA1550">
            <v>156967.26999999999</v>
          </cell>
          <cell r="BG1550" t="str">
            <v>313</v>
          </cell>
        </row>
        <row r="1551">
          <cell r="AA1551">
            <v>330554.98</v>
          </cell>
          <cell r="BG1551" t="str">
            <v>313</v>
          </cell>
        </row>
        <row r="1552">
          <cell r="AA1552">
            <v>4583333.3499999996</v>
          </cell>
          <cell r="BG1552" t="str">
            <v>313</v>
          </cell>
        </row>
        <row r="1553">
          <cell r="AA1553">
            <v>72976</v>
          </cell>
          <cell r="BG1553" t="str">
            <v>313</v>
          </cell>
        </row>
        <row r="1554">
          <cell r="AA1554">
            <v>6874.53</v>
          </cell>
          <cell r="BG1554" t="str">
            <v>313</v>
          </cell>
        </row>
        <row r="1555">
          <cell r="AA1555">
            <v>1500000.64</v>
          </cell>
          <cell r="BG1555" t="str">
            <v>306</v>
          </cell>
        </row>
        <row r="1556">
          <cell r="AA1556">
            <v>551597.06000000006</v>
          </cell>
          <cell r="BG1556" t="str">
            <v>306</v>
          </cell>
        </row>
        <row r="1557">
          <cell r="AA1557">
            <v>359664.08</v>
          </cell>
          <cell r="BG1557" t="str">
            <v>313</v>
          </cell>
        </row>
        <row r="1558">
          <cell r="AA1558">
            <v>38628.879999999997</v>
          </cell>
          <cell r="BG1558" t="str">
            <v>313</v>
          </cell>
        </row>
        <row r="1559">
          <cell r="AA1559">
            <v>8051.56</v>
          </cell>
          <cell r="BG1559" t="str">
            <v>313</v>
          </cell>
        </row>
        <row r="1560">
          <cell r="AA1560">
            <v>27093.200000000001</v>
          </cell>
          <cell r="BG1560" t="str">
            <v>313</v>
          </cell>
        </row>
        <row r="1561">
          <cell r="AA1561">
            <v>473311.65</v>
          </cell>
          <cell r="BG1561" t="str">
            <v>313</v>
          </cell>
        </row>
        <row r="1562">
          <cell r="AA1562">
            <v>7859.56</v>
          </cell>
          <cell r="BG1562" t="str">
            <v>313</v>
          </cell>
        </row>
        <row r="1563">
          <cell r="AA1563">
            <v>97500</v>
          </cell>
          <cell r="BG1563" t="str">
            <v>313</v>
          </cell>
        </row>
        <row r="1564">
          <cell r="AA1564">
            <v>118369.17</v>
          </cell>
          <cell r="BG1564" t="str">
            <v>313</v>
          </cell>
        </row>
        <row r="1565">
          <cell r="AA1565">
            <v>50177.84</v>
          </cell>
          <cell r="BG1565" t="str">
            <v>313</v>
          </cell>
        </row>
        <row r="1566">
          <cell r="AA1566">
            <v>91688.6</v>
          </cell>
          <cell r="BG1566" t="str">
            <v>313</v>
          </cell>
        </row>
        <row r="1567">
          <cell r="AA1567">
            <v>23790.91</v>
          </cell>
          <cell r="BG1567" t="str">
            <v>313</v>
          </cell>
        </row>
        <row r="1568">
          <cell r="AA1568">
            <v>6000</v>
          </cell>
          <cell r="BG1568" t="str">
            <v>313</v>
          </cell>
        </row>
        <row r="1569">
          <cell r="AA1569">
            <v>11675.84</v>
          </cell>
          <cell r="BG1569" t="str">
            <v>313</v>
          </cell>
        </row>
        <row r="1570">
          <cell r="AA1570">
            <v>240000</v>
          </cell>
          <cell r="BG1570" t="str">
            <v>313</v>
          </cell>
        </row>
        <row r="1571">
          <cell r="AA1571">
            <v>35494.230000000003</v>
          </cell>
          <cell r="BG1571" t="str">
            <v>313</v>
          </cell>
        </row>
        <row r="1572">
          <cell r="AA1572">
            <v>111698.32</v>
          </cell>
          <cell r="BG1572" t="str">
            <v>313</v>
          </cell>
        </row>
        <row r="1573">
          <cell r="AA1573">
            <v>87750</v>
          </cell>
          <cell r="BG1573" t="str">
            <v>313</v>
          </cell>
        </row>
        <row r="1574">
          <cell r="AA1574">
            <v>17988.27</v>
          </cell>
          <cell r="BG1574" t="str">
            <v>313</v>
          </cell>
        </row>
        <row r="1575">
          <cell r="AA1575">
            <v>41183.65</v>
          </cell>
          <cell r="BG1575" t="str">
            <v>313</v>
          </cell>
        </row>
        <row r="1576">
          <cell r="AA1576">
            <v>120000</v>
          </cell>
          <cell r="BG1576" t="str">
            <v>313</v>
          </cell>
        </row>
        <row r="1577">
          <cell r="AA1577">
            <v>12922.69</v>
          </cell>
          <cell r="BG1577" t="str">
            <v>313</v>
          </cell>
        </row>
        <row r="1578">
          <cell r="AA1578">
            <v>77777.850000000006</v>
          </cell>
          <cell r="BG1578" t="str">
            <v>313</v>
          </cell>
        </row>
        <row r="1579">
          <cell r="AA1579">
            <v>180913.07</v>
          </cell>
          <cell r="BG1579" t="str">
            <v>313</v>
          </cell>
        </row>
        <row r="1580">
          <cell r="AA1580">
            <v>93582.26</v>
          </cell>
          <cell r="BG1580" t="str">
            <v>313</v>
          </cell>
        </row>
        <row r="1581">
          <cell r="AA1581">
            <v>55555.839999999997</v>
          </cell>
          <cell r="BG1581" t="str">
            <v>313</v>
          </cell>
        </row>
        <row r="1582">
          <cell r="AA1582">
            <v>2250000</v>
          </cell>
          <cell r="BG1582" t="str">
            <v>313</v>
          </cell>
        </row>
        <row r="1583">
          <cell r="AA1583">
            <v>972906.33</v>
          </cell>
          <cell r="BG1583" t="str">
            <v>313</v>
          </cell>
        </row>
        <row r="1584">
          <cell r="AA1584">
            <v>24861.54</v>
          </cell>
          <cell r="BG1584" t="str">
            <v>313</v>
          </cell>
        </row>
        <row r="1585">
          <cell r="AA1585">
            <v>14363.57</v>
          </cell>
          <cell r="BG1585" t="str">
            <v>313</v>
          </cell>
        </row>
        <row r="1586">
          <cell r="AA1586">
            <v>179254.61</v>
          </cell>
          <cell r="BG1586" t="str">
            <v>313</v>
          </cell>
        </row>
        <row r="1587">
          <cell r="AA1587">
            <v>649999.93000000005</v>
          </cell>
          <cell r="BG1587" t="str">
            <v>314</v>
          </cell>
        </row>
        <row r="1588">
          <cell r="AA1588">
            <v>13757282.16</v>
          </cell>
          <cell r="BG1588" t="str">
            <v>313</v>
          </cell>
        </row>
        <row r="1589">
          <cell r="AA1589">
            <v>9750000.0099999998</v>
          </cell>
          <cell r="BG1589" t="str">
            <v>313</v>
          </cell>
        </row>
        <row r="1590">
          <cell r="AA1590">
            <v>9700000</v>
          </cell>
          <cell r="BG1590" t="str">
            <v>313</v>
          </cell>
        </row>
        <row r="1591">
          <cell r="AA1591">
            <v>5343.93</v>
          </cell>
          <cell r="BG1591" t="str">
            <v>313</v>
          </cell>
        </row>
        <row r="1592">
          <cell r="AA1592">
            <v>17140.009999999998</v>
          </cell>
          <cell r="BG1592" t="str">
            <v>313</v>
          </cell>
        </row>
        <row r="1593">
          <cell r="AA1593">
            <v>15333.77</v>
          </cell>
          <cell r="BG1593" t="str">
            <v>313</v>
          </cell>
        </row>
        <row r="1594">
          <cell r="AA1594">
            <v>1289.3399999999999</v>
          </cell>
          <cell r="BG1594" t="str">
            <v>313</v>
          </cell>
        </row>
        <row r="1595">
          <cell r="AA1595">
            <v>6877.53</v>
          </cell>
          <cell r="BG1595" t="str">
            <v>313</v>
          </cell>
        </row>
        <row r="1596">
          <cell r="AA1596">
            <v>3823.96</v>
          </cell>
          <cell r="BG1596" t="str">
            <v>313</v>
          </cell>
        </row>
        <row r="1597">
          <cell r="AA1597">
            <v>87857.35</v>
          </cell>
          <cell r="BG1597" t="str">
            <v>313</v>
          </cell>
        </row>
        <row r="1598">
          <cell r="AA1598">
            <v>8013.1</v>
          </cell>
          <cell r="BG1598" t="str">
            <v>313</v>
          </cell>
        </row>
        <row r="1599">
          <cell r="AA1599">
            <v>2441250</v>
          </cell>
          <cell r="BG1599" t="str">
            <v>306</v>
          </cell>
        </row>
        <row r="1600">
          <cell r="AA1600">
            <v>12544.25</v>
          </cell>
          <cell r="BG1600" t="str">
            <v>313</v>
          </cell>
        </row>
        <row r="1601">
          <cell r="AA1601">
            <v>25293.58</v>
          </cell>
          <cell r="BG1601" t="str">
            <v>313</v>
          </cell>
        </row>
        <row r="1602">
          <cell r="AA1602">
            <v>13490.22</v>
          </cell>
          <cell r="BG1602" t="str">
            <v>313</v>
          </cell>
        </row>
        <row r="1603">
          <cell r="AA1603">
            <v>3666666.88</v>
          </cell>
          <cell r="BG1603" t="str">
            <v>313</v>
          </cell>
        </row>
        <row r="1604">
          <cell r="AA1604">
            <v>2816666.43</v>
          </cell>
          <cell r="BG1604" t="str">
            <v>313</v>
          </cell>
        </row>
        <row r="1605">
          <cell r="AA1605">
            <v>45319.27</v>
          </cell>
          <cell r="BG1605" t="str">
            <v>313</v>
          </cell>
        </row>
        <row r="1606">
          <cell r="AA1606">
            <v>170877.17</v>
          </cell>
          <cell r="BG1606" t="str">
            <v>313</v>
          </cell>
        </row>
        <row r="1607">
          <cell r="AA1607">
            <v>170969.1</v>
          </cell>
          <cell r="BG1607" t="str">
            <v>313</v>
          </cell>
        </row>
        <row r="1608">
          <cell r="AA1608">
            <v>63258.51</v>
          </cell>
          <cell r="BG1608" t="str">
            <v>313</v>
          </cell>
        </row>
        <row r="1609">
          <cell r="AA1609">
            <v>504422.35</v>
          </cell>
          <cell r="BG1609" t="str">
            <v>313</v>
          </cell>
        </row>
        <row r="1610">
          <cell r="AA1610">
            <v>716701.09</v>
          </cell>
          <cell r="BG1610" t="str">
            <v>313</v>
          </cell>
        </row>
        <row r="1611">
          <cell r="AA1611">
            <v>20368.169999999998</v>
          </cell>
          <cell r="BG1611" t="str">
            <v>313</v>
          </cell>
        </row>
        <row r="1612">
          <cell r="AA1612">
            <v>11069.98</v>
          </cell>
          <cell r="BG1612" t="str">
            <v>313</v>
          </cell>
        </row>
        <row r="1613">
          <cell r="AA1613">
            <v>5451.11</v>
          </cell>
          <cell r="BG1613" t="str">
            <v>313</v>
          </cell>
        </row>
        <row r="1614">
          <cell r="AA1614">
            <v>4413.92</v>
          </cell>
          <cell r="BG1614" t="str">
            <v>313</v>
          </cell>
        </row>
        <row r="1615">
          <cell r="AA1615">
            <v>7172.19</v>
          </cell>
          <cell r="BG1615" t="str">
            <v>313</v>
          </cell>
        </row>
        <row r="1616">
          <cell r="AA1616">
            <v>91779.11</v>
          </cell>
          <cell r="BG1616" t="str">
            <v>313</v>
          </cell>
        </row>
        <row r="1617">
          <cell r="AA1617">
            <v>104146.77</v>
          </cell>
          <cell r="BG1617" t="str">
            <v>313</v>
          </cell>
        </row>
        <row r="1618">
          <cell r="AA1618">
            <v>4316.72</v>
          </cell>
          <cell r="BG1618" t="str">
            <v>313</v>
          </cell>
        </row>
        <row r="1619">
          <cell r="AA1619">
            <v>65000</v>
          </cell>
          <cell r="BG1619" t="str">
            <v>313</v>
          </cell>
        </row>
        <row r="1620">
          <cell r="AA1620">
            <v>28231.96</v>
          </cell>
          <cell r="BG1620" t="str">
            <v>313</v>
          </cell>
        </row>
        <row r="1621">
          <cell r="AA1621">
            <v>18820.98</v>
          </cell>
          <cell r="BG1621" t="str">
            <v>313</v>
          </cell>
        </row>
        <row r="1622">
          <cell r="AA1622">
            <v>26994.79</v>
          </cell>
          <cell r="BG1622" t="str">
            <v>313</v>
          </cell>
        </row>
        <row r="1623">
          <cell r="AA1623">
            <v>128072.33</v>
          </cell>
          <cell r="BG1623" t="str">
            <v>313</v>
          </cell>
        </row>
        <row r="1624">
          <cell r="AA1624">
            <v>17716.73</v>
          </cell>
          <cell r="BG1624" t="str">
            <v>313</v>
          </cell>
        </row>
        <row r="1625">
          <cell r="AA1625">
            <v>118125</v>
          </cell>
          <cell r="BG1625" t="str">
            <v>313</v>
          </cell>
        </row>
        <row r="1626">
          <cell r="AA1626">
            <v>247986.38</v>
          </cell>
          <cell r="BG1626" t="str">
            <v>313</v>
          </cell>
        </row>
        <row r="1627">
          <cell r="AA1627">
            <v>2131574.84</v>
          </cell>
          <cell r="BG1627" t="str">
            <v>313</v>
          </cell>
        </row>
        <row r="1628">
          <cell r="AA1628">
            <v>91667</v>
          </cell>
          <cell r="BG1628" t="str">
            <v>313</v>
          </cell>
        </row>
        <row r="1629">
          <cell r="AA1629">
            <v>1083333.5</v>
          </cell>
          <cell r="BG1629" t="str">
            <v>314</v>
          </cell>
        </row>
        <row r="1630">
          <cell r="AA1630">
            <v>200000.32</v>
          </cell>
          <cell r="BG1630" t="str">
            <v>314</v>
          </cell>
        </row>
        <row r="1631">
          <cell r="AA1631">
            <v>1283333.6599999999</v>
          </cell>
          <cell r="BG1631" t="str">
            <v>314</v>
          </cell>
        </row>
        <row r="1632">
          <cell r="AA1632">
            <v>5805556.7300000004</v>
          </cell>
          <cell r="BG1632" t="str">
            <v>314</v>
          </cell>
        </row>
        <row r="1633">
          <cell r="AA1633">
            <v>9818669.2200000007</v>
          </cell>
          <cell r="BG1633" t="str">
            <v>314</v>
          </cell>
        </row>
        <row r="1634">
          <cell r="AA1634">
            <v>12750000</v>
          </cell>
          <cell r="BG1634" t="str">
            <v>314</v>
          </cell>
        </row>
        <row r="1635">
          <cell r="AA1635">
            <v>2013614.18</v>
          </cell>
          <cell r="BG1635" t="str">
            <v>313</v>
          </cell>
        </row>
        <row r="1636">
          <cell r="AA1636">
            <v>1175914.95</v>
          </cell>
          <cell r="BG1636" t="str">
            <v>313</v>
          </cell>
        </row>
        <row r="1637">
          <cell r="AA1637">
            <v>8325000</v>
          </cell>
          <cell r="BG1637" t="str">
            <v>313</v>
          </cell>
        </row>
        <row r="1638">
          <cell r="AA1638">
            <v>5833333.5</v>
          </cell>
          <cell r="BG1638" t="str">
            <v>313</v>
          </cell>
        </row>
        <row r="1639">
          <cell r="AA1639">
            <v>1875000</v>
          </cell>
          <cell r="BG1639" t="str">
            <v>313</v>
          </cell>
        </row>
        <row r="1640">
          <cell r="AA1640">
            <v>4812500</v>
          </cell>
          <cell r="BG1640" t="str">
            <v>313</v>
          </cell>
        </row>
        <row r="1641">
          <cell r="AA1641">
            <v>456532.15</v>
          </cell>
          <cell r="BG1641" t="str">
            <v>313</v>
          </cell>
        </row>
        <row r="1642">
          <cell r="AA1642">
            <v>35606.83</v>
          </cell>
          <cell r="BG1642" t="str">
            <v>313</v>
          </cell>
        </row>
        <row r="1643">
          <cell r="AA1643">
            <v>19450000</v>
          </cell>
          <cell r="BG1643" t="str">
            <v>306</v>
          </cell>
        </row>
        <row r="1644">
          <cell r="AA1644">
            <v>3700000</v>
          </cell>
          <cell r="BG1644" t="str">
            <v>306</v>
          </cell>
        </row>
        <row r="1645">
          <cell r="AA1645">
            <v>1850000</v>
          </cell>
          <cell r="BG1645" t="str">
            <v>306</v>
          </cell>
        </row>
        <row r="1646">
          <cell r="AA1646">
            <v>27616.98</v>
          </cell>
          <cell r="BG1646" t="str">
            <v>313</v>
          </cell>
        </row>
        <row r="1647">
          <cell r="AA1647">
            <v>290625</v>
          </cell>
          <cell r="BG1647" t="str">
            <v>313</v>
          </cell>
        </row>
        <row r="1648">
          <cell r="AA1648">
            <v>4387500</v>
          </cell>
          <cell r="BG1648" t="str">
            <v>313</v>
          </cell>
        </row>
        <row r="1649">
          <cell r="AA1649">
            <v>35805.86</v>
          </cell>
          <cell r="BG1649" t="str">
            <v>313</v>
          </cell>
        </row>
        <row r="1650">
          <cell r="AA1650">
            <v>450000</v>
          </cell>
          <cell r="BG1650" t="str">
            <v>313</v>
          </cell>
        </row>
        <row r="1651">
          <cell r="AA1651">
            <v>141294.35999999999</v>
          </cell>
          <cell r="BG1651" t="str">
            <v>314</v>
          </cell>
        </row>
        <row r="1652">
          <cell r="AA1652">
            <v>539500</v>
          </cell>
          <cell r="BG1652" t="str">
            <v>314</v>
          </cell>
        </row>
        <row r="1653">
          <cell r="AA1653">
            <v>1232250</v>
          </cell>
          <cell r="BG1653" t="str">
            <v>314</v>
          </cell>
        </row>
        <row r="1654">
          <cell r="AA1654">
            <v>639375</v>
          </cell>
          <cell r="BG1654" t="str">
            <v>314</v>
          </cell>
        </row>
        <row r="1655">
          <cell r="AA1655">
            <v>225000.35</v>
          </cell>
          <cell r="BG1655" t="str">
            <v>314</v>
          </cell>
        </row>
        <row r="1656">
          <cell r="AA1656">
            <v>1091354.28</v>
          </cell>
          <cell r="BG1656" t="str">
            <v>313</v>
          </cell>
        </row>
        <row r="1657">
          <cell r="AA1657">
            <v>13724711.300000001</v>
          </cell>
          <cell r="BG1657" t="str">
            <v>313</v>
          </cell>
        </row>
        <row r="1658">
          <cell r="AA1658">
            <v>3583333.39</v>
          </cell>
          <cell r="BG1658" t="str">
            <v>313</v>
          </cell>
        </row>
        <row r="1659">
          <cell r="AA1659">
            <v>833333.5</v>
          </cell>
          <cell r="BG1659" t="str">
            <v>314</v>
          </cell>
        </row>
        <row r="1660">
          <cell r="AA1660">
            <v>9125000</v>
          </cell>
          <cell r="BG1660" t="str">
            <v>314</v>
          </cell>
        </row>
        <row r="1661">
          <cell r="AA1661">
            <v>1500000.14</v>
          </cell>
          <cell r="BG1661" t="str">
            <v>306</v>
          </cell>
        </row>
        <row r="1662">
          <cell r="AA1662">
            <v>2493750</v>
          </cell>
          <cell r="BG1662" t="str">
            <v>306</v>
          </cell>
        </row>
        <row r="1663">
          <cell r="AA1663">
            <v>92360.18</v>
          </cell>
          <cell r="BG1663" t="str">
            <v>313</v>
          </cell>
        </row>
        <row r="1664">
          <cell r="AA1664">
            <v>184719.66</v>
          </cell>
          <cell r="BG1664" t="str">
            <v>313</v>
          </cell>
        </row>
        <row r="1665">
          <cell r="AA1665">
            <v>78170.61</v>
          </cell>
          <cell r="BG1665" t="str">
            <v>313</v>
          </cell>
        </row>
        <row r="1666">
          <cell r="AA1666">
            <v>86500.73</v>
          </cell>
          <cell r="BG1666" t="str">
            <v>313</v>
          </cell>
        </row>
        <row r="1667">
          <cell r="AA1667">
            <v>8499999.9700000007</v>
          </cell>
          <cell r="BG1667" t="str">
            <v>313</v>
          </cell>
        </row>
        <row r="1668">
          <cell r="AA1668">
            <v>8333333.2999999998</v>
          </cell>
          <cell r="BG1668" t="str">
            <v>313</v>
          </cell>
        </row>
        <row r="1669">
          <cell r="AA1669">
            <v>20246.939999999999</v>
          </cell>
          <cell r="BG1669" t="str">
            <v>306</v>
          </cell>
        </row>
        <row r="1670">
          <cell r="AA1670">
            <v>3875000</v>
          </cell>
          <cell r="BG1670" t="str">
            <v>313</v>
          </cell>
        </row>
        <row r="1671">
          <cell r="AA1671">
            <v>8937500.3000000007</v>
          </cell>
          <cell r="BG1671" t="str">
            <v>314</v>
          </cell>
        </row>
        <row r="1672">
          <cell r="AA1672">
            <v>9661017.1199999992</v>
          </cell>
          <cell r="BG1672" t="str">
            <v>314</v>
          </cell>
        </row>
        <row r="1673">
          <cell r="AA1673">
            <v>3062500</v>
          </cell>
          <cell r="BG1673" t="str">
            <v>314</v>
          </cell>
        </row>
        <row r="1674">
          <cell r="AA1674">
            <v>500000</v>
          </cell>
          <cell r="BG1674" t="str">
            <v>314</v>
          </cell>
        </row>
        <row r="1675">
          <cell r="AA1675">
            <v>4271170.71</v>
          </cell>
          <cell r="BG1675" t="str">
            <v>314</v>
          </cell>
        </row>
        <row r="1676">
          <cell r="AA1676">
            <v>7800000</v>
          </cell>
          <cell r="BG1676" t="str">
            <v>314</v>
          </cell>
        </row>
        <row r="1677">
          <cell r="AA1677">
            <v>12499999.9</v>
          </cell>
          <cell r="BG1677" t="str">
            <v>313</v>
          </cell>
        </row>
        <row r="1678">
          <cell r="AA1678">
            <v>11000000</v>
          </cell>
          <cell r="BG1678" t="str">
            <v>313</v>
          </cell>
        </row>
        <row r="1679">
          <cell r="AA1679">
            <v>7166666.6100000003</v>
          </cell>
          <cell r="BG1679" t="str">
            <v>313</v>
          </cell>
        </row>
        <row r="1680">
          <cell r="AA1680">
            <v>9013442.5500000007</v>
          </cell>
          <cell r="BG1680" t="str">
            <v>313</v>
          </cell>
        </row>
        <row r="1681">
          <cell r="AA1681">
            <v>200000.32</v>
          </cell>
          <cell r="BG1681" t="str">
            <v>313</v>
          </cell>
        </row>
        <row r="1682">
          <cell r="AA1682">
            <v>1755462.61</v>
          </cell>
          <cell r="BG1682" t="str">
            <v>313</v>
          </cell>
        </row>
        <row r="1683">
          <cell r="AA1683">
            <v>4461269.57</v>
          </cell>
          <cell r="BG1683" t="str">
            <v>313</v>
          </cell>
        </row>
        <row r="1684">
          <cell r="AA1684">
            <v>8500000.0999999996</v>
          </cell>
          <cell r="BG1684" t="str">
            <v>314</v>
          </cell>
        </row>
        <row r="1685">
          <cell r="AA1685">
            <v>13125000</v>
          </cell>
          <cell r="BG1685" t="str">
            <v>314</v>
          </cell>
        </row>
        <row r="1686">
          <cell r="AA1686">
            <v>6723000</v>
          </cell>
          <cell r="BG1686" t="str">
            <v>314</v>
          </cell>
        </row>
        <row r="1687">
          <cell r="AA1687">
            <v>5375000</v>
          </cell>
          <cell r="BG1687" t="str">
            <v>314</v>
          </cell>
        </row>
        <row r="1688">
          <cell r="AA1688">
            <v>3666666.72</v>
          </cell>
          <cell r="BG1688" t="str">
            <v>314</v>
          </cell>
        </row>
        <row r="1689">
          <cell r="AA1689">
            <v>6845312.5</v>
          </cell>
          <cell r="BG1689" t="str">
            <v>314</v>
          </cell>
        </row>
        <row r="1690">
          <cell r="AA1690">
            <v>9250000</v>
          </cell>
          <cell r="BG1690" t="str">
            <v>314</v>
          </cell>
        </row>
        <row r="1691">
          <cell r="AA1691">
            <v>4700000</v>
          </cell>
          <cell r="BG1691" t="str">
            <v>313</v>
          </cell>
        </row>
        <row r="1692">
          <cell r="AA1692">
            <v>888333.27</v>
          </cell>
          <cell r="BG1692" t="str">
            <v>313</v>
          </cell>
        </row>
        <row r="1693">
          <cell r="AA1693">
            <v>3209133.7</v>
          </cell>
          <cell r="BG1693" t="str">
            <v>313</v>
          </cell>
        </row>
        <row r="1694">
          <cell r="AA1694">
            <v>3209133.7</v>
          </cell>
          <cell r="BG1694" t="str">
            <v>313</v>
          </cell>
        </row>
        <row r="1695">
          <cell r="AA1695">
            <v>5499999.9100000001</v>
          </cell>
          <cell r="BG1695" t="str">
            <v>313</v>
          </cell>
        </row>
        <row r="1696">
          <cell r="AA1696">
            <v>16000000</v>
          </cell>
          <cell r="BG1696" t="str">
            <v>306</v>
          </cell>
        </row>
        <row r="1697">
          <cell r="AA1697">
            <v>3298387.03</v>
          </cell>
          <cell r="BG1697" t="str">
            <v>313</v>
          </cell>
        </row>
        <row r="1698">
          <cell r="AA1698">
            <v>1772376.59</v>
          </cell>
          <cell r="BG1698" t="str">
            <v>313</v>
          </cell>
        </row>
        <row r="1699">
          <cell r="AA1699">
            <v>4750000</v>
          </cell>
          <cell r="BG1699" t="str">
            <v>313</v>
          </cell>
        </row>
        <row r="1700">
          <cell r="AA1700">
            <v>2850000</v>
          </cell>
          <cell r="BG1700" t="str">
            <v>313</v>
          </cell>
        </row>
        <row r="1701">
          <cell r="AA1701">
            <v>98598.26</v>
          </cell>
          <cell r="BG1701" t="str">
            <v>306</v>
          </cell>
        </row>
        <row r="1702">
          <cell r="AA1702">
            <v>3687500</v>
          </cell>
          <cell r="BG1702" t="str">
            <v>313</v>
          </cell>
        </row>
        <row r="1703">
          <cell r="AA1703">
            <v>6666666.7999999998</v>
          </cell>
          <cell r="BG1703" t="str">
            <v>313</v>
          </cell>
        </row>
        <row r="1704">
          <cell r="AA1704">
            <v>4083333.25</v>
          </cell>
          <cell r="BG1704" t="str">
            <v>313</v>
          </cell>
        </row>
        <row r="1705">
          <cell r="AA1705">
            <v>9000000</v>
          </cell>
          <cell r="BG1705" t="str">
            <v>313</v>
          </cell>
        </row>
        <row r="1706">
          <cell r="AA1706">
            <v>10000000</v>
          </cell>
          <cell r="BG1706" t="str">
            <v>313</v>
          </cell>
        </row>
        <row r="1707">
          <cell r="AA1707">
            <v>10020345.210000001</v>
          </cell>
          <cell r="BG1707" t="str">
            <v>313</v>
          </cell>
        </row>
        <row r="1708">
          <cell r="AA1708">
            <v>4275000</v>
          </cell>
          <cell r="BG1708" t="str">
            <v>314</v>
          </cell>
        </row>
        <row r="1709">
          <cell r="AA1709">
            <v>2460141</v>
          </cell>
          <cell r="BG1709" t="str">
            <v>313</v>
          </cell>
        </row>
        <row r="1710">
          <cell r="AA1710">
            <v>2652506.86</v>
          </cell>
          <cell r="BG1710" t="str">
            <v>313</v>
          </cell>
        </row>
        <row r="1711">
          <cell r="AA1711">
            <v>6060989.3300000001</v>
          </cell>
          <cell r="BG1711" t="str">
            <v>313</v>
          </cell>
        </row>
        <row r="1712">
          <cell r="AA1712">
            <v>5618445.4500000002</v>
          </cell>
          <cell r="BG1712" t="str">
            <v>313</v>
          </cell>
        </row>
        <row r="1713">
          <cell r="AA1713">
            <v>3705791.21</v>
          </cell>
          <cell r="BG1713" t="str">
            <v>313</v>
          </cell>
        </row>
        <row r="1714">
          <cell r="AA1714">
            <v>3869960.14</v>
          </cell>
          <cell r="BG1714" t="str">
            <v>313</v>
          </cell>
        </row>
        <row r="1715">
          <cell r="AA1715">
            <v>3900502.59</v>
          </cell>
          <cell r="BG1715" t="str">
            <v>313</v>
          </cell>
        </row>
        <row r="1716">
          <cell r="AA1716">
            <v>2979166.65</v>
          </cell>
          <cell r="BG1716" t="str">
            <v>314</v>
          </cell>
        </row>
        <row r="1717">
          <cell r="AA1717">
            <v>6332621.7000000002</v>
          </cell>
          <cell r="BG1717" t="str">
            <v>313</v>
          </cell>
        </row>
        <row r="1718">
          <cell r="AA1718">
            <v>8750000</v>
          </cell>
          <cell r="BG1718" t="str">
            <v>313</v>
          </cell>
        </row>
        <row r="1719">
          <cell r="AA1719">
            <v>13800000</v>
          </cell>
          <cell r="BG1719" t="str">
            <v>313</v>
          </cell>
        </row>
        <row r="1720">
          <cell r="AA1720">
            <v>9499999.9900000002</v>
          </cell>
          <cell r="BG1720" t="str">
            <v>313</v>
          </cell>
        </row>
        <row r="1721">
          <cell r="AA1721">
            <v>9625000</v>
          </cell>
          <cell r="BG1721" t="str">
            <v>313</v>
          </cell>
        </row>
        <row r="1722">
          <cell r="AA1722">
            <v>10833.49</v>
          </cell>
          <cell r="BG1722" t="str">
            <v>314</v>
          </cell>
        </row>
        <row r="1723">
          <cell r="AA1723">
            <v>29250</v>
          </cell>
          <cell r="BG1723" t="str">
            <v>314</v>
          </cell>
        </row>
        <row r="1724">
          <cell r="AA1724">
            <v>4797618.75</v>
          </cell>
          <cell r="BG1724" t="str">
            <v>313</v>
          </cell>
        </row>
        <row r="1725">
          <cell r="AA1725">
            <v>5581.5</v>
          </cell>
          <cell r="BG1725" t="str">
            <v>313</v>
          </cell>
        </row>
        <row r="1726">
          <cell r="AA1726">
            <v>13626512.98</v>
          </cell>
          <cell r="BG1726" t="str">
            <v>313</v>
          </cell>
        </row>
        <row r="1727">
          <cell r="AA1727">
            <v>7347975.5199999996</v>
          </cell>
          <cell r="BG1727" t="str">
            <v>313</v>
          </cell>
        </row>
        <row r="1728">
          <cell r="AA1728">
            <v>7347975.5199999996</v>
          </cell>
          <cell r="BG1728" t="str">
            <v>313</v>
          </cell>
        </row>
        <row r="1729">
          <cell r="AA1729">
            <v>4005059.93</v>
          </cell>
          <cell r="BG1729" t="str">
            <v>313</v>
          </cell>
        </row>
        <row r="1730">
          <cell r="AA1730">
            <v>71939.820000000007</v>
          </cell>
          <cell r="BG1730" t="str">
            <v>313</v>
          </cell>
        </row>
        <row r="1731">
          <cell r="AA1731">
            <v>6326108.1100000003</v>
          </cell>
          <cell r="BG1731" t="str">
            <v>313</v>
          </cell>
        </row>
        <row r="1732">
          <cell r="AA1732">
            <v>4920685.32</v>
          </cell>
          <cell r="BG1732" t="str">
            <v>313</v>
          </cell>
        </row>
        <row r="1733">
          <cell r="AA1733">
            <v>9250000</v>
          </cell>
          <cell r="BG1733" t="str">
            <v>313</v>
          </cell>
        </row>
        <row r="1734">
          <cell r="AA1734">
            <v>446183</v>
          </cell>
          <cell r="BG1734" t="str">
            <v>313</v>
          </cell>
        </row>
        <row r="1735">
          <cell r="AA1735">
            <v>577440.92000000004</v>
          </cell>
          <cell r="BG1735" t="str">
            <v>313</v>
          </cell>
        </row>
        <row r="1736">
          <cell r="AA1736">
            <v>4420523.29</v>
          </cell>
          <cell r="BG1736" t="str">
            <v>313</v>
          </cell>
        </row>
        <row r="1737">
          <cell r="AA1737">
            <v>3342804.42</v>
          </cell>
          <cell r="BG1737" t="str">
            <v>313</v>
          </cell>
        </row>
        <row r="1738">
          <cell r="AA1738">
            <v>6500000</v>
          </cell>
          <cell r="BG1738" t="str">
            <v>313</v>
          </cell>
        </row>
        <row r="1739">
          <cell r="AA1739">
            <v>8696506.6999999993</v>
          </cell>
          <cell r="BG1739" t="str">
            <v>313</v>
          </cell>
        </row>
        <row r="1740">
          <cell r="AA1740">
            <v>5133333.32</v>
          </cell>
          <cell r="BG1740" t="str">
            <v>313</v>
          </cell>
        </row>
        <row r="1741">
          <cell r="AA1741">
            <v>5114983.72</v>
          </cell>
          <cell r="BG1741" t="str">
            <v>314</v>
          </cell>
        </row>
        <row r="1742">
          <cell r="AA1742">
            <v>2121490.38</v>
          </cell>
          <cell r="BG1742" t="str">
            <v>313</v>
          </cell>
        </row>
        <row r="1743">
          <cell r="AA1743">
            <v>3967911.92</v>
          </cell>
          <cell r="BG1743" t="str">
            <v>313</v>
          </cell>
        </row>
        <row r="1744">
          <cell r="AA1744">
            <v>7149761.4299999997</v>
          </cell>
          <cell r="BG1744" t="str">
            <v>314</v>
          </cell>
        </row>
        <row r="1745">
          <cell r="AA1745">
            <v>3375000</v>
          </cell>
          <cell r="BG1745" t="str">
            <v>314</v>
          </cell>
        </row>
        <row r="1746">
          <cell r="AA1746">
            <v>2500000.09</v>
          </cell>
          <cell r="BG1746" t="str">
            <v>313</v>
          </cell>
        </row>
        <row r="1747">
          <cell r="AA1747">
            <v>99298.559999999998</v>
          </cell>
          <cell r="BG1747" t="str">
            <v>313</v>
          </cell>
        </row>
        <row r="1748">
          <cell r="AA1748">
            <v>4400000</v>
          </cell>
          <cell r="BG1748" t="str">
            <v>313</v>
          </cell>
        </row>
        <row r="1749">
          <cell r="AA1749">
            <v>4562500</v>
          </cell>
          <cell r="BG1749" t="str">
            <v>313</v>
          </cell>
        </row>
        <row r="1750">
          <cell r="AA1750">
            <v>7875000</v>
          </cell>
          <cell r="BG1750" t="str">
            <v>313</v>
          </cell>
        </row>
        <row r="1751">
          <cell r="AA1751">
            <v>2850000</v>
          </cell>
          <cell r="BG1751" t="str">
            <v>313</v>
          </cell>
        </row>
        <row r="1752">
          <cell r="AA1752">
            <v>7360000</v>
          </cell>
          <cell r="BG1752" t="str">
            <v>313</v>
          </cell>
        </row>
        <row r="1753">
          <cell r="AA1753">
            <v>142081.35</v>
          </cell>
          <cell r="BG1753" t="str">
            <v>301</v>
          </cell>
        </row>
        <row r="1754">
          <cell r="AA1754">
            <v>263061.40000000002</v>
          </cell>
          <cell r="BG1754" t="str">
            <v>301</v>
          </cell>
        </row>
        <row r="1755">
          <cell r="AA1755">
            <v>373341.45</v>
          </cell>
          <cell r="BG1755" t="str">
            <v>306</v>
          </cell>
        </row>
        <row r="1756">
          <cell r="AA1756">
            <v>410557.14</v>
          </cell>
          <cell r="BG1756" t="str">
            <v>306</v>
          </cell>
        </row>
        <row r="1757">
          <cell r="AA1757">
            <v>105761.47</v>
          </cell>
          <cell r="BG1757" t="str">
            <v>306</v>
          </cell>
        </row>
        <row r="1758">
          <cell r="AA1758">
            <v>15949.32</v>
          </cell>
          <cell r="BG1758" t="str">
            <v>313</v>
          </cell>
        </row>
        <row r="1759">
          <cell r="AA1759">
            <v>3875000</v>
          </cell>
          <cell r="BG1759" t="str">
            <v>313</v>
          </cell>
        </row>
        <row r="1760">
          <cell r="AA1760">
            <v>3312500</v>
          </cell>
          <cell r="BG1760" t="str">
            <v>313</v>
          </cell>
        </row>
        <row r="1761">
          <cell r="AA1761">
            <v>2750000</v>
          </cell>
          <cell r="BG1761" t="str">
            <v>313</v>
          </cell>
        </row>
        <row r="1762">
          <cell r="AA1762">
            <v>3437500</v>
          </cell>
          <cell r="BG1762" t="str">
            <v>313</v>
          </cell>
        </row>
        <row r="1763">
          <cell r="AA1763">
            <v>4125000</v>
          </cell>
          <cell r="BG1763" t="str">
            <v>313</v>
          </cell>
        </row>
        <row r="1764">
          <cell r="AA1764">
            <v>5440000</v>
          </cell>
          <cell r="BG1764" t="str">
            <v>313</v>
          </cell>
        </row>
        <row r="1765">
          <cell r="AA1765">
            <v>16650000</v>
          </cell>
          <cell r="BG1765" t="str">
            <v>313</v>
          </cell>
        </row>
        <row r="1766">
          <cell r="AA1766">
            <v>9500000</v>
          </cell>
          <cell r="BG1766" t="str">
            <v>313</v>
          </cell>
        </row>
        <row r="1767">
          <cell r="AA1767">
            <v>9625000</v>
          </cell>
          <cell r="BG1767" t="str">
            <v>313</v>
          </cell>
        </row>
        <row r="1768">
          <cell r="AA1768">
            <v>719999.99</v>
          </cell>
          <cell r="BG1768" t="str">
            <v>314</v>
          </cell>
        </row>
        <row r="1769">
          <cell r="AA1769">
            <v>1080000</v>
          </cell>
          <cell r="BG1769" t="str">
            <v>314</v>
          </cell>
        </row>
        <row r="1770">
          <cell r="AA1770">
            <v>2500000</v>
          </cell>
          <cell r="BG1770" t="str">
            <v>313</v>
          </cell>
        </row>
        <row r="1771">
          <cell r="AA1771">
            <v>2611255.14</v>
          </cell>
          <cell r="BG1771" t="str">
            <v>313</v>
          </cell>
        </row>
        <row r="1772">
          <cell r="AA1772">
            <v>2006762.77</v>
          </cell>
          <cell r="BG1772" t="str">
            <v>313</v>
          </cell>
        </row>
        <row r="1773">
          <cell r="AA1773">
            <v>3782179.4</v>
          </cell>
          <cell r="BG1773" t="str">
            <v>313</v>
          </cell>
        </row>
        <row r="1774">
          <cell r="AA1774">
            <v>1786785.43</v>
          </cell>
          <cell r="BG1774" t="str">
            <v>313</v>
          </cell>
        </row>
        <row r="1775">
          <cell r="AA1775">
            <v>3888347.3</v>
          </cell>
          <cell r="BG1775" t="str">
            <v>313</v>
          </cell>
        </row>
        <row r="1776">
          <cell r="AA1776">
            <v>6529890.3099999996</v>
          </cell>
          <cell r="BG1776" t="str">
            <v>313</v>
          </cell>
        </row>
        <row r="1777">
          <cell r="AA1777">
            <v>9333333.3599999994</v>
          </cell>
          <cell r="BG1777" t="str">
            <v>313</v>
          </cell>
        </row>
        <row r="1778">
          <cell r="AA1778">
            <v>12377435.199999999</v>
          </cell>
          <cell r="BG1778" t="str">
            <v>313</v>
          </cell>
        </row>
        <row r="1779">
          <cell r="AA1779">
            <v>7166666.6100000003</v>
          </cell>
          <cell r="BG1779" t="str">
            <v>313</v>
          </cell>
        </row>
        <row r="1780">
          <cell r="AA1780">
            <v>9579359</v>
          </cell>
          <cell r="BG1780" t="str">
            <v>313</v>
          </cell>
        </row>
        <row r="1781">
          <cell r="AA1781">
            <v>5875000</v>
          </cell>
          <cell r="BG1781" t="str">
            <v>313</v>
          </cell>
        </row>
        <row r="1782">
          <cell r="AA1782">
            <v>5950000</v>
          </cell>
          <cell r="BG1782" t="str">
            <v>313</v>
          </cell>
        </row>
        <row r="1783">
          <cell r="AA1783">
            <v>9250000</v>
          </cell>
          <cell r="BG1783" t="str">
            <v>313</v>
          </cell>
        </row>
        <row r="1784">
          <cell r="AA1784">
            <v>4500000.0199999996</v>
          </cell>
          <cell r="BG1784" t="str">
            <v>306</v>
          </cell>
        </row>
        <row r="1785">
          <cell r="AA1785">
            <v>6875000</v>
          </cell>
          <cell r="BG1785" t="str">
            <v>313</v>
          </cell>
        </row>
        <row r="1786">
          <cell r="AA1786">
            <v>5741666.6900000004</v>
          </cell>
          <cell r="BG1786" t="str">
            <v>313</v>
          </cell>
        </row>
        <row r="1787">
          <cell r="AA1787">
            <v>2625000</v>
          </cell>
          <cell r="BG1787" t="str">
            <v>313</v>
          </cell>
        </row>
        <row r="1788">
          <cell r="AA1788">
            <v>5025643.84</v>
          </cell>
          <cell r="BG1788" t="str">
            <v>313</v>
          </cell>
        </row>
        <row r="1789">
          <cell r="AA1789">
            <v>3333333.35</v>
          </cell>
          <cell r="BG1789" t="str">
            <v>313</v>
          </cell>
        </row>
        <row r="1790">
          <cell r="AA1790">
            <v>4750000.01</v>
          </cell>
          <cell r="BG1790" t="str">
            <v>313</v>
          </cell>
        </row>
        <row r="1791">
          <cell r="AA1791">
            <v>12788617.67</v>
          </cell>
          <cell r="BG1791" t="str">
            <v>313</v>
          </cell>
        </row>
        <row r="1792">
          <cell r="AA1792">
            <v>6944537.3700000001</v>
          </cell>
          <cell r="BG1792" t="str">
            <v>313</v>
          </cell>
        </row>
        <row r="1793">
          <cell r="AA1793">
            <v>616250</v>
          </cell>
          <cell r="BG1793" t="str">
            <v>313</v>
          </cell>
        </row>
        <row r="1794">
          <cell r="AA1794">
            <v>634375</v>
          </cell>
          <cell r="BG1794" t="str">
            <v>313</v>
          </cell>
        </row>
        <row r="1795">
          <cell r="AA1795">
            <v>7590387.3200000003</v>
          </cell>
          <cell r="BG1795" t="str">
            <v>313</v>
          </cell>
        </row>
        <row r="1796">
          <cell r="AA1796">
            <v>4800000</v>
          </cell>
          <cell r="BG1796" t="str">
            <v>313</v>
          </cell>
        </row>
        <row r="1797">
          <cell r="AA1797">
            <v>4625000</v>
          </cell>
          <cell r="BG1797" t="str">
            <v>313</v>
          </cell>
        </row>
        <row r="1798">
          <cell r="AA1798">
            <v>3003592.6</v>
          </cell>
          <cell r="BG1798" t="str">
            <v>313</v>
          </cell>
        </row>
        <row r="1799">
          <cell r="AA1799">
            <v>3000000</v>
          </cell>
          <cell r="BG1799" t="str">
            <v>306</v>
          </cell>
        </row>
        <row r="1800">
          <cell r="AA1800">
            <v>867535.29</v>
          </cell>
          <cell r="BG1800" t="str">
            <v>306</v>
          </cell>
        </row>
        <row r="1801">
          <cell r="AA1801">
            <v>245750.78</v>
          </cell>
          <cell r="BG1801" t="str">
            <v>306</v>
          </cell>
        </row>
        <row r="1802">
          <cell r="AA1802">
            <v>148444.60999999999</v>
          </cell>
          <cell r="BG1802" t="str">
            <v>313</v>
          </cell>
        </row>
        <row r="1803">
          <cell r="AA1803">
            <v>161244.22</v>
          </cell>
          <cell r="BG1803" t="str">
            <v>313</v>
          </cell>
        </row>
        <row r="1804">
          <cell r="AA1804">
            <v>75000.28</v>
          </cell>
          <cell r="BG1804" t="str">
            <v>313</v>
          </cell>
        </row>
        <row r="1805">
          <cell r="AA1805">
            <v>4855630.75</v>
          </cell>
          <cell r="BG1805" t="str">
            <v>313</v>
          </cell>
        </row>
        <row r="1806">
          <cell r="AA1806">
            <v>4238109.13</v>
          </cell>
          <cell r="BG1806" t="str">
            <v>313</v>
          </cell>
        </row>
        <row r="1807">
          <cell r="AA1807">
            <v>2396769.2200000002</v>
          </cell>
          <cell r="BG1807" t="str">
            <v>313</v>
          </cell>
        </row>
        <row r="1808">
          <cell r="AA1808">
            <v>9189938.3200000003</v>
          </cell>
          <cell r="BG1808" t="str">
            <v>313</v>
          </cell>
        </row>
        <row r="1809">
          <cell r="AA1809">
            <v>22125000</v>
          </cell>
          <cell r="BG1809" t="str">
            <v>313</v>
          </cell>
        </row>
        <row r="1810">
          <cell r="AA1810">
            <v>60000.14</v>
          </cell>
          <cell r="BG1810" t="str">
            <v>313</v>
          </cell>
        </row>
        <row r="1811">
          <cell r="AA1811">
            <v>4641000</v>
          </cell>
          <cell r="BG1811" t="str">
            <v>313</v>
          </cell>
        </row>
        <row r="1812">
          <cell r="AA1812">
            <v>5060000</v>
          </cell>
          <cell r="BG1812" t="str">
            <v>313</v>
          </cell>
        </row>
        <row r="1813">
          <cell r="AA1813">
            <v>2384.9499999999998</v>
          </cell>
          <cell r="BG1813" t="str">
            <v>313</v>
          </cell>
        </row>
        <row r="1814">
          <cell r="AA1814">
            <v>14390.05</v>
          </cell>
          <cell r="BG1814" t="str">
            <v>313</v>
          </cell>
        </row>
        <row r="1815">
          <cell r="AA1815">
            <v>23690.82</v>
          </cell>
          <cell r="BG1815" t="str">
            <v>313</v>
          </cell>
        </row>
        <row r="1816">
          <cell r="AA1816">
            <v>11845.92</v>
          </cell>
          <cell r="BG1816" t="str">
            <v>313</v>
          </cell>
        </row>
        <row r="1817">
          <cell r="AA1817">
            <v>60000</v>
          </cell>
          <cell r="BG1817" t="str">
            <v>313</v>
          </cell>
        </row>
        <row r="1818">
          <cell r="AA1818">
            <v>3119569.89</v>
          </cell>
          <cell r="BG1818" t="str">
            <v>313</v>
          </cell>
        </row>
        <row r="1819">
          <cell r="AA1819">
            <v>2520000</v>
          </cell>
          <cell r="BG1819" t="str">
            <v>313</v>
          </cell>
        </row>
        <row r="1820">
          <cell r="AA1820">
            <v>3416666.73</v>
          </cell>
          <cell r="BG1820" t="str">
            <v>313</v>
          </cell>
        </row>
        <row r="1821">
          <cell r="AA1821">
            <v>8082111.9299999997</v>
          </cell>
          <cell r="BG1821" t="str">
            <v>313</v>
          </cell>
        </row>
        <row r="1822">
          <cell r="AA1822">
            <v>4875000</v>
          </cell>
          <cell r="BG1822" t="str">
            <v>313</v>
          </cell>
        </row>
        <row r="1823">
          <cell r="AA1823">
            <v>4833333.34</v>
          </cell>
          <cell r="BG1823" t="str">
            <v>313</v>
          </cell>
        </row>
        <row r="1824">
          <cell r="AA1824">
            <v>1575000</v>
          </cell>
          <cell r="BG1824" t="str">
            <v>313</v>
          </cell>
        </row>
        <row r="1825">
          <cell r="AA1825">
            <v>950000</v>
          </cell>
          <cell r="BG1825" t="str">
            <v>313</v>
          </cell>
        </row>
        <row r="1826">
          <cell r="AA1826">
            <v>3601167.58</v>
          </cell>
          <cell r="BG1826" t="str">
            <v>313</v>
          </cell>
        </row>
        <row r="1827">
          <cell r="AA1827">
            <v>7064852.5800000001</v>
          </cell>
          <cell r="BG1827" t="str">
            <v>313</v>
          </cell>
        </row>
        <row r="1828">
          <cell r="AA1828">
            <v>5580000</v>
          </cell>
          <cell r="BG1828" t="str">
            <v>314</v>
          </cell>
        </row>
        <row r="1829">
          <cell r="AA1829">
            <v>4666666.6399999997</v>
          </cell>
          <cell r="BG1829" t="str">
            <v>313</v>
          </cell>
        </row>
        <row r="1830">
          <cell r="AA1830">
            <v>6500000</v>
          </cell>
          <cell r="BG1830" t="str">
            <v>313</v>
          </cell>
        </row>
        <row r="1831">
          <cell r="AA1831">
            <v>9750000</v>
          </cell>
          <cell r="BG1831" t="str">
            <v>313</v>
          </cell>
        </row>
        <row r="1832">
          <cell r="AA1832">
            <v>5000000.08</v>
          </cell>
          <cell r="BG1832" t="str">
            <v>313</v>
          </cell>
        </row>
        <row r="1833">
          <cell r="AA1833">
            <v>2755000</v>
          </cell>
          <cell r="BG1833" t="str">
            <v>313</v>
          </cell>
        </row>
        <row r="1834">
          <cell r="AA1834">
            <v>1250000</v>
          </cell>
          <cell r="BG1834" t="str">
            <v>313</v>
          </cell>
        </row>
        <row r="1835">
          <cell r="AA1835">
            <v>2850000</v>
          </cell>
          <cell r="BG1835" t="str">
            <v>313</v>
          </cell>
        </row>
        <row r="1836">
          <cell r="AA1836">
            <v>2115461.83</v>
          </cell>
          <cell r="BG1836" t="str">
            <v>313</v>
          </cell>
        </row>
        <row r="1837">
          <cell r="AA1837">
            <v>4500000.0199999996</v>
          </cell>
          <cell r="BG1837" t="str">
            <v>313</v>
          </cell>
        </row>
        <row r="1838">
          <cell r="AA1838">
            <v>3684923.36</v>
          </cell>
          <cell r="BG1838" t="str">
            <v>313</v>
          </cell>
        </row>
        <row r="1839">
          <cell r="AA1839">
            <v>2133486.1800000002</v>
          </cell>
          <cell r="BG1839" t="str">
            <v>313</v>
          </cell>
        </row>
        <row r="1840">
          <cell r="AA1840">
            <v>5004164.38</v>
          </cell>
          <cell r="BG1840" t="str">
            <v>313</v>
          </cell>
        </row>
        <row r="1841">
          <cell r="AA1841">
            <v>3849999.94</v>
          </cell>
          <cell r="BG1841" t="str">
            <v>313</v>
          </cell>
        </row>
        <row r="1842">
          <cell r="AA1842">
            <v>2287500</v>
          </cell>
          <cell r="BG1842" t="str">
            <v>313</v>
          </cell>
        </row>
        <row r="1843">
          <cell r="AA1843">
            <v>3777273.43</v>
          </cell>
          <cell r="BG1843" t="str">
            <v>313</v>
          </cell>
        </row>
        <row r="1844">
          <cell r="AA1844">
            <v>602591.82999999996</v>
          </cell>
          <cell r="BG1844" t="str">
            <v>313</v>
          </cell>
        </row>
        <row r="1845">
          <cell r="AA1845">
            <v>451943.86</v>
          </cell>
          <cell r="BG1845" t="str">
            <v>313</v>
          </cell>
        </row>
        <row r="1846">
          <cell r="AA1846">
            <v>3005677.22</v>
          </cell>
          <cell r="BG1846" t="str">
            <v>313</v>
          </cell>
        </row>
        <row r="1847">
          <cell r="AA1847">
            <v>9762740.4499999993</v>
          </cell>
          <cell r="BG1847" t="str">
            <v>313</v>
          </cell>
        </row>
        <row r="1848">
          <cell r="AA1848">
            <v>9805740.1999999993</v>
          </cell>
          <cell r="BG1848" t="str">
            <v>313</v>
          </cell>
        </row>
        <row r="1849">
          <cell r="AA1849">
            <v>9125000</v>
          </cell>
          <cell r="BG1849" t="str">
            <v>313</v>
          </cell>
        </row>
        <row r="1850">
          <cell r="AA1850">
            <v>9884.7900000000009</v>
          </cell>
          <cell r="BG1850" t="str">
            <v>313</v>
          </cell>
        </row>
        <row r="1851">
          <cell r="AA1851">
            <v>1665316.7</v>
          </cell>
          <cell r="BG1851" t="str">
            <v>313</v>
          </cell>
        </row>
        <row r="1852">
          <cell r="AA1852">
            <v>1294835.44</v>
          </cell>
          <cell r="BG1852" t="str">
            <v>313</v>
          </cell>
        </row>
        <row r="1853">
          <cell r="AA1853">
            <v>3455536.25</v>
          </cell>
          <cell r="BG1853" t="str">
            <v>313</v>
          </cell>
        </row>
        <row r="1854">
          <cell r="AA1854">
            <v>23760000</v>
          </cell>
          <cell r="BG1854" t="str">
            <v>314</v>
          </cell>
        </row>
        <row r="1855">
          <cell r="AA1855">
            <v>237730.98</v>
          </cell>
          <cell r="BG1855" t="str">
            <v>313</v>
          </cell>
        </row>
        <row r="1856">
          <cell r="AA1856">
            <v>200514.73</v>
          </cell>
          <cell r="BG1856" t="str">
            <v>313</v>
          </cell>
        </row>
        <row r="1857">
          <cell r="AA1857">
            <v>116359.11</v>
          </cell>
          <cell r="BG1857" t="str">
            <v>313</v>
          </cell>
        </row>
        <row r="1858">
          <cell r="AA1858">
            <v>445981.67</v>
          </cell>
          <cell r="BG1858" t="str">
            <v>313</v>
          </cell>
        </row>
        <row r="1859">
          <cell r="AA1859">
            <v>1682244.85</v>
          </cell>
          <cell r="BG1859" t="str">
            <v>313</v>
          </cell>
        </row>
        <row r="1860">
          <cell r="AA1860">
            <v>5135.7299999999996</v>
          </cell>
          <cell r="BG1860" t="str">
            <v>313</v>
          </cell>
        </row>
        <row r="1861">
          <cell r="AA1861">
            <v>503154.63</v>
          </cell>
          <cell r="BG1861" t="str">
            <v>313</v>
          </cell>
        </row>
        <row r="1862">
          <cell r="AA1862">
            <v>2804301.81</v>
          </cell>
          <cell r="BG1862" t="str">
            <v>313</v>
          </cell>
        </row>
        <row r="1863">
          <cell r="AA1863">
            <v>12014374.08</v>
          </cell>
          <cell r="BG1863" t="str">
            <v>313</v>
          </cell>
        </row>
        <row r="1864">
          <cell r="AA1864">
            <v>40993.050000000003</v>
          </cell>
          <cell r="BG1864" t="str">
            <v>313</v>
          </cell>
        </row>
        <row r="1865">
          <cell r="AA1865">
            <v>4126.13</v>
          </cell>
          <cell r="BG1865" t="str">
            <v>313</v>
          </cell>
        </row>
        <row r="1866">
          <cell r="AA1866">
            <v>30000.17</v>
          </cell>
          <cell r="BG1866" t="str">
            <v>313</v>
          </cell>
        </row>
        <row r="1867">
          <cell r="AA1867">
            <v>1425000</v>
          </cell>
          <cell r="BG1867" t="str">
            <v>313</v>
          </cell>
        </row>
        <row r="1868">
          <cell r="AA1868">
            <v>1425000</v>
          </cell>
          <cell r="BG1868" t="str">
            <v>313</v>
          </cell>
        </row>
        <row r="1869">
          <cell r="AA1869">
            <v>199949.59</v>
          </cell>
          <cell r="BG1869" t="str">
            <v>313</v>
          </cell>
        </row>
        <row r="1870">
          <cell r="AA1870">
            <v>4812500</v>
          </cell>
          <cell r="BG1870" t="str">
            <v>313</v>
          </cell>
        </row>
        <row r="1871">
          <cell r="AA1871">
            <v>7830000</v>
          </cell>
          <cell r="BG1871" t="str">
            <v>313</v>
          </cell>
        </row>
        <row r="1872">
          <cell r="AA1872">
            <v>1818817.98</v>
          </cell>
          <cell r="BG1872" t="str">
            <v>306</v>
          </cell>
        </row>
        <row r="1873">
          <cell r="AA1873">
            <v>264848.28999999998</v>
          </cell>
          <cell r="BG1873" t="str">
            <v>306</v>
          </cell>
        </row>
        <row r="1874">
          <cell r="AA1874">
            <v>5400000</v>
          </cell>
          <cell r="BG1874" t="str">
            <v>313</v>
          </cell>
        </row>
        <row r="1875">
          <cell r="AA1875">
            <v>9000000</v>
          </cell>
          <cell r="BG1875" t="str">
            <v>314</v>
          </cell>
        </row>
        <row r="1876">
          <cell r="AA1876">
            <v>5000000</v>
          </cell>
          <cell r="BG1876" t="str">
            <v>314</v>
          </cell>
        </row>
        <row r="1877">
          <cell r="AA1877">
            <v>1350000</v>
          </cell>
          <cell r="BG1877" t="str">
            <v>313</v>
          </cell>
        </row>
        <row r="1878">
          <cell r="AA1878">
            <v>1833333.33</v>
          </cell>
          <cell r="BG1878" t="str">
            <v>313</v>
          </cell>
        </row>
        <row r="1879">
          <cell r="AA1879">
            <v>4501564.5199999996</v>
          </cell>
          <cell r="BG1879" t="str">
            <v>313</v>
          </cell>
        </row>
        <row r="1880">
          <cell r="AA1880">
            <v>170000</v>
          </cell>
          <cell r="BG1880" t="str">
            <v>313</v>
          </cell>
        </row>
        <row r="1881">
          <cell r="AA1881">
            <v>50692.25</v>
          </cell>
          <cell r="BG1881" t="str">
            <v>313</v>
          </cell>
        </row>
        <row r="1882">
          <cell r="AA1882">
            <v>41400</v>
          </cell>
          <cell r="BG1882" t="str">
            <v>313</v>
          </cell>
        </row>
        <row r="1883">
          <cell r="AA1883">
            <v>25118.73</v>
          </cell>
          <cell r="BG1883" t="str">
            <v>313</v>
          </cell>
        </row>
        <row r="1884">
          <cell r="AA1884">
            <v>2940000</v>
          </cell>
          <cell r="BG1884" t="str">
            <v>313</v>
          </cell>
        </row>
        <row r="1885">
          <cell r="AA1885">
            <v>6001946</v>
          </cell>
          <cell r="BG1885" t="str">
            <v>313</v>
          </cell>
        </row>
        <row r="1886">
          <cell r="AA1886">
            <v>3441422.97</v>
          </cell>
          <cell r="BG1886" t="str">
            <v>313</v>
          </cell>
        </row>
        <row r="1887">
          <cell r="AA1887">
            <v>11250000.02</v>
          </cell>
          <cell r="BG1887" t="str">
            <v>313</v>
          </cell>
        </row>
        <row r="1888">
          <cell r="AA1888">
            <v>9666666.6600000001</v>
          </cell>
          <cell r="BG1888" t="str">
            <v>313</v>
          </cell>
        </row>
        <row r="1889">
          <cell r="AA1889">
            <v>644.41</v>
          </cell>
          <cell r="BG1889" t="str">
            <v>313</v>
          </cell>
        </row>
        <row r="1890">
          <cell r="AA1890">
            <v>77253.16</v>
          </cell>
          <cell r="BG1890" t="str">
            <v>313</v>
          </cell>
        </row>
        <row r="1891">
          <cell r="AA1891">
            <v>4249999.96</v>
          </cell>
          <cell r="BG1891" t="str">
            <v>313</v>
          </cell>
        </row>
        <row r="1892">
          <cell r="AA1892">
            <v>1450355.15</v>
          </cell>
          <cell r="BG1892" t="str">
            <v>313</v>
          </cell>
        </row>
        <row r="1893">
          <cell r="AA1893">
            <v>8779166.6500000004</v>
          </cell>
          <cell r="BG1893" t="str">
            <v>313</v>
          </cell>
        </row>
        <row r="1894">
          <cell r="AA1894">
            <v>2549439.7999999998</v>
          </cell>
          <cell r="BG1894" t="str">
            <v>313</v>
          </cell>
        </row>
        <row r="1895">
          <cell r="AA1895">
            <v>3716254.07</v>
          </cell>
          <cell r="BG1895" t="str">
            <v>313</v>
          </cell>
        </row>
        <row r="1896">
          <cell r="AA1896">
            <v>4803400</v>
          </cell>
          <cell r="BG1896" t="str">
            <v>314</v>
          </cell>
        </row>
        <row r="1897">
          <cell r="AA1897">
            <v>4803400</v>
          </cell>
          <cell r="BG1897" t="str">
            <v>314</v>
          </cell>
        </row>
        <row r="1898">
          <cell r="AA1898">
            <v>3314255.02</v>
          </cell>
          <cell r="BG1898" t="str">
            <v>313</v>
          </cell>
        </row>
        <row r="1899">
          <cell r="AA1899">
            <v>52726.75</v>
          </cell>
          <cell r="BG1899" t="str">
            <v>313</v>
          </cell>
        </row>
        <row r="1900">
          <cell r="AA1900">
            <v>52726.75</v>
          </cell>
          <cell r="BG1900" t="str">
            <v>313</v>
          </cell>
        </row>
        <row r="1901">
          <cell r="AA1901">
            <v>4062500</v>
          </cell>
          <cell r="BG1901" t="str">
            <v>313</v>
          </cell>
        </row>
        <row r="1902">
          <cell r="AA1902">
            <v>9500000</v>
          </cell>
          <cell r="BG1902" t="str">
            <v>313</v>
          </cell>
        </row>
        <row r="1903">
          <cell r="AA1903">
            <v>1425000</v>
          </cell>
          <cell r="BG1903" t="str">
            <v>313</v>
          </cell>
        </row>
        <row r="1904">
          <cell r="AA1904">
            <v>9149518.6999999993</v>
          </cell>
          <cell r="BG1904" t="str">
            <v>313</v>
          </cell>
        </row>
        <row r="1905">
          <cell r="AA1905">
            <v>2235333.73</v>
          </cell>
          <cell r="BG1905" t="str">
            <v>313</v>
          </cell>
        </row>
        <row r="1906">
          <cell r="AA1906">
            <v>800762.14</v>
          </cell>
          <cell r="BG1906" t="str">
            <v>313</v>
          </cell>
        </row>
        <row r="1907">
          <cell r="AA1907">
            <v>2600000</v>
          </cell>
          <cell r="BG1907" t="str">
            <v>314</v>
          </cell>
        </row>
        <row r="1908">
          <cell r="AA1908">
            <v>2383791.85</v>
          </cell>
          <cell r="BG1908" t="str">
            <v>313</v>
          </cell>
        </row>
        <row r="1909">
          <cell r="AA1909">
            <v>1500000</v>
          </cell>
          <cell r="BG1909" t="str">
            <v>313</v>
          </cell>
        </row>
        <row r="1910">
          <cell r="AA1910">
            <v>1750000</v>
          </cell>
          <cell r="BG1910" t="str">
            <v>313</v>
          </cell>
        </row>
        <row r="1911">
          <cell r="AA1911">
            <v>200000</v>
          </cell>
          <cell r="BG1911" t="str">
            <v>314</v>
          </cell>
        </row>
        <row r="1912">
          <cell r="AA1912">
            <v>1300000</v>
          </cell>
          <cell r="BG1912" t="str">
            <v>313</v>
          </cell>
        </row>
        <row r="1913">
          <cell r="AA1913">
            <v>4750000.01</v>
          </cell>
          <cell r="BG1913" t="str">
            <v>313</v>
          </cell>
        </row>
        <row r="1914">
          <cell r="AA1914">
            <v>1739887.3</v>
          </cell>
          <cell r="BG1914" t="str">
            <v>313</v>
          </cell>
        </row>
        <row r="1915">
          <cell r="AA1915">
            <v>2210954</v>
          </cell>
          <cell r="BG1915" t="str">
            <v>313</v>
          </cell>
        </row>
        <row r="1916">
          <cell r="AA1916">
            <v>451864.85</v>
          </cell>
          <cell r="BG1916" t="str">
            <v>313</v>
          </cell>
        </row>
        <row r="1917">
          <cell r="AA1917">
            <v>1824525.33</v>
          </cell>
          <cell r="BG1917" t="str">
            <v>313</v>
          </cell>
        </row>
        <row r="1918">
          <cell r="AA1918">
            <v>1902260.87</v>
          </cell>
          <cell r="BG1918" t="str">
            <v>313</v>
          </cell>
        </row>
        <row r="1919">
          <cell r="AA1919">
            <v>2199555.7400000002</v>
          </cell>
          <cell r="BG1919" t="str">
            <v>313</v>
          </cell>
        </row>
        <row r="1920">
          <cell r="AA1920">
            <v>2452500</v>
          </cell>
          <cell r="BG1920" t="str">
            <v>313</v>
          </cell>
        </row>
        <row r="1921">
          <cell r="AA1921">
            <v>540000</v>
          </cell>
          <cell r="BG1921" t="str">
            <v>313</v>
          </cell>
        </row>
        <row r="1922">
          <cell r="AA1922">
            <v>2774999.95</v>
          </cell>
          <cell r="BG1922" t="str">
            <v>313</v>
          </cell>
        </row>
        <row r="1923">
          <cell r="AA1923">
            <v>285714.2</v>
          </cell>
          <cell r="BG1923" t="str">
            <v>314</v>
          </cell>
        </row>
        <row r="1924">
          <cell r="AA1924">
            <v>437231.19</v>
          </cell>
          <cell r="BG1924" t="str">
            <v>314</v>
          </cell>
        </row>
        <row r="1925">
          <cell r="AA1925">
            <v>1212984.47</v>
          </cell>
          <cell r="BG1925" t="str">
            <v>314</v>
          </cell>
        </row>
        <row r="1926">
          <cell r="AA1926">
            <v>891895.61</v>
          </cell>
          <cell r="BG1926" t="str">
            <v>314</v>
          </cell>
        </row>
        <row r="1927">
          <cell r="AA1927">
            <v>6250000</v>
          </cell>
          <cell r="BG1927" t="str">
            <v>313</v>
          </cell>
        </row>
        <row r="1928">
          <cell r="AA1928">
            <v>1427854.27</v>
          </cell>
          <cell r="BG1928" t="str">
            <v>313</v>
          </cell>
        </row>
        <row r="1929">
          <cell r="AA1929">
            <v>14500000</v>
          </cell>
          <cell r="BG1929" t="str">
            <v>313</v>
          </cell>
        </row>
        <row r="1930">
          <cell r="AA1930">
            <v>750000</v>
          </cell>
          <cell r="BG1930" t="str">
            <v>313</v>
          </cell>
        </row>
        <row r="1931">
          <cell r="AA1931">
            <v>2490000</v>
          </cell>
          <cell r="BG1931" t="str">
            <v>313</v>
          </cell>
        </row>
        <row r="1932">
          <cell r="AA1932">
            <v>2656000</v>
          </cell>
          <cell r="BG1932" t="str">
            <v>313</v>
          </cell>
        </row>
        <row r="1933">
          <cell r="AA1933">
            <v>2257600</v>
          </cell>
          <cell r="BG1933" t="str">
            <v>313</v>
          </cell>
        </row>
        <row r="1934">
          <cell r="AA1934">
            <v>1365000</v>
          </cell>
          <cell r="BG1934" t="str">
            <v>313</v>
          </cell>
        </row>
        <row r="1935">
          <cell r="AA1935">
            <v>910000</v>
          </cell>
          <cell r="BG1935" t="str">
            <v>313</v>
          </cell>
        </row>
        <row r="1936">
          <cell r="AA1936">
            <v>9625000</v>
          </cell>
          <cell r="BG1936" t="str">
            <v>313</v>
          </cell>
        </row>
        <row r="1937">
          <cell r="AA1937">
            <v>9625000</v>
          </cell>
          <cell r="BG1937" t="str">
            <v>313</v>
          </cell>
        </row>
        <row r="1938">
          <cell r="AA1938">
            <v>6649999.9900000002</v>
          </cell>
          <cell r="BG1938" t="str">
            <v>313</v>
          </cell>
        </row>
        <row r="1939">
          <cell r="AA1939">
            <v>12500000</v>
          </cell>
          <cell r="BG1939" t="str">
            <v>313</v>
          </cell>
        </row>
        <row r="1940">
          <cell r="AA1940">
            <v>16458333.470000001</v>
          </cell>
          <cell r="BG1940" t="str">
            <v>313</v>
          </cell>
        </row>
        <row r="1941">
          <cell r="AA1941">
            <v>16458333.470000001</v>
          </cell>
          <cell r="BG1941" t="str">
            <v>313</v>
          </cell>
        </row>
        <row r="1942">
          <cell r="AA1942">
            <v>16458333.470000001</v>
          </cell>
          <cell r="BG1942" t="str">
            <v>313</v>
          </cell>
        </row>
        <row r="1943">
          <cell r="AA1943">
            <v>7585471.0999999996</v>
          </cell>
          <cell r="BG1943" t="str">
            <v>313</v>
          </cell>
        </row>
        <row r="1944">
          <cell r="AA1944">
            <v>4200000</v>
          </cell>
          <cell r="BG1944" t="str">
            <v>313</v>
          </cell>
        </row>
        <row r="1945">
          <cell r="AA1945">
            <v>9583333.3399999999</v>
          </cell>
          <cell r="BG1945" t="str">
            <v>313</v>
          </cell>
        </row>
        <row r="1946">
          <cell r="AA1946">
            <v>10500</v>
          </cell>
          <cell r="BG1946" t="str">
            <v>313</v>
          </cell>
        </row>
        <row r="1947">
          <cell r="AA1947">
            <v>600000.09</v>
          </cell>
          <cell r="BG1947" t="str">
            <v>314</v>
          </cell>
        </row>
        <row r="1948">
          <cell r="AA1948">
            <v>9800000</v>
          </cell>
          <cell r="BG1948" t="str">
            <v>314</v>
          </cell>
        </row>
        <row r="1949">
          <cell r="AA1949">
            <v>642857.17000000004</v>
          </cell>
          <cell r="BG1949" t="str">
            <v>314</v>
          </cell>
        </row>
        <row r="1950">
          <cell r="AA1950">
            <v>262500</v>
          </cell>
          <cell r="BG1950" t="str">
            <v>314</v>
          </cell>
        </row>
        <row r="1951">
          <cell r="AA1951">
            <v>2608150.19</v>
          </cell>
          <cell r="BG1951" t="str">
            <v>313</v>
          </cell>
        </row>
        <row r="1952">
          <cell r="AA1952">
            <v>2117432.63</v>
          </cell>
          <cell r="BG1952" t="str">
            <v>313</v>
          </cell>
        </row>
        <row r="1953">
          <cell r="AA1953">
            <v>1367493.72</v>
          </cell>
          <cell r="BG1953" t="str">
            <v>313</v>
          </cell>
        </row>
        <row r="1954">
          <cell r="AA1954">
            <v>73720.91</v>
          </cell>
          <cell r="BG1954" t="str">
            <v>313</v>
          </cell>
        </row>
        <row r="1955">
          <cell r="AA1955">
            <v>15117.12</v>
          </cell>
          <cell r="BG1955" t="str">
            <v>313</v>
          </cell>
        </row>
        <row r="1956">
          <cell r="AA1956">
            <v>1525</v>
          </cell>
          <cell r="BG1956" t="str">
            <v>313</v>
          </cell>
        </row>
        <row r="1957">
          <cell r="AA1957">
            <v>25351.54</v>
          </cell>
          <cell r="BG1957" t="str">
            <v>313</v>
          </cell>
        </row>
        <row r="1958">
          <cell r="AA1958">
            <v>25217.5</v>
          </cell>
          <cell r="BG1958" t="str">
            <v>313</v>
          </cell>
        </row>
        <row r="1959">
          <cell r="AA1959">
            <v>13126.4</v>
          </cell>
          <cell r="BG1959" t="str">
            <v>313</v>
          </cell>
        </row>
        <row r="1960">
          <cell r="AA1960">
            <v>3739.04</v>
          </cell>
          <cell r="BG1960" t="str">
            <v>313</v>
          </cell>
        </row>
        <row r="1961">
          <cell r="AA1961">
            <v>6111</v>
          </cell>
          <cell r="BG1961" t="str">
            <v>313</v>
          </cell>
        </row>
        <row r="1962">
          <cell r="AA1962">
            <v>5486.23</v>
          </cell>
          <cell r="BG1962" t="str">
            <v>313</v>
          </cell>
        </row>
        <row r="1963">
          <cell r="AA1963">
            <v>41250</v>
          </cell>
          <cell r="BG1963" t="str">
            <v>313</v>
          </cell>
        </row>
        <row r="1964">
          <cell r="AA1964">
            <v>990000</v>
          </cell>
          <cell r="BG1964" t="str">
            <v>313</v>
          </cell>
        </row>
        <row r="1965">
          <cell r="AA1965">
            <v>866666.64</v>
          </cell>
          <cell r="BG1965" t="str">
            <v>313</v>
          </cell>
        </row>
        <row r="1966">
          <cell r="AA1966">
            <v>1104000</v>
          </cell>
          <cell r="BG1966" t="str">
            <v>313</v>
          </cell>
        </row>
        <row r="1967">
          <cell r="AA1967">
            <v>560000</v>
          </cell>
          <cell r="BG1967" t="str">
            <v>313</v>
          </cell>
        </row>
        <row r="1968">
          <cell r="AA1968">
            <v>1400000</v>
          </cell>
          <cell r="BG1968" t="str">
            <v>313</v>
          </cell>
        </row>
        <row r="1969">
          <cell r="AA1969">
            <v>1400000</v>
          </cell>
          <cell r="BG1969" t="str">
            <v>313</v>
          </cell>
        </row>
        <row r="1970">
          <cell r="AA1970">
            <v>373333.36</v>
          </cell>
          <cell r="BG1970" t="str">
            <v>313</v>
          </cell>
        </row>
        <row r="1971">
          <cell r="AA1971">
            <v>933333.36</v>
          </cell>
          <cell r="BG1971" t="str">
            <v>313</v>
          </cell>
        </row>
        <row r="1972">
          <cell r="AA1972">
            <v>4850000</v>
          </cell>
          <cell r="BG1972" t="str">
            <v>313</v>
          </cell>
        </row>
        <row r="1973">
          <cell r="AA1973">
            <v>5254405.3</v>
          </cell>
          <cell r="BG1973" t="str">
            <v>313</v>
          </cell>
        </row>
        <row r="1974">
          <cell r="AA1974">
            <v>1760000</v>
          </cell>
          <cell r="BG1974" t="str">
            <v>314</v>
          </cell>
        </row>
        <row r="1975">
          <cell r="AA1975">
            <v>2125000</v>
          </cell>
          <cell r="BG1975" t="str">
            <v>314</v>
          </cell>
        </row>
        <row r="1976">
          <cell r="AA1976">
            <v>2125000</v>
          </cell>
          <cell r="BG1976" t="str">
            <v>314</v>
          </cell>
        </row>
        <row r="1977">
          <cell r="AA1977">
            <v>4625000</v>
          </cell>
          <cell r="BG1977" t="str">
            <v>314</v>
          </cell>
        </row>
        <row r="1978">
          <cell r="AA1978">
            <v>7333333.3899999997</v>
          </cell>
          <cell r="BG1978" t="str">
            <v>313</v>
          </cell>
        </row>
        <row r="1979">
          <cell r="AA1979">
            <v>7500000</v>
          </cell>
          <cell r="BG1979" t="str">
            <v>313</v>
          </cell>
        </row>
        <row r="1980">
          <cell r="AA1980">
            <v>1337802.27</v>
          </cell>
          <cell r="BG1980" t="str">
            <v>306</v>
          </cell>
        </row>
        <row r="1981">
          <cell r="AA1981">
            <v>1471560.45</v>
          </cell>
          <cell r="BG1981" t="str">
            <v>306</v>
          </cell>
        </row>
        <row r="1982">
          <cell r="AA1982">
            <v>3750000</v>
          </cell>
          <cell r="BG1982" t="str">
            <v>306</v>
          </cell>
        </row>
        <row r="1983">
          <cell r="AA1983">
            <v>2625000</v>
          </cell>
          <cell r="BG1983" t="str">
            <v>306</v>
          </cell>
        </row>
        <row r="1984">
          <cell r="AA1984">
            <v>36036.51</v>
          </cell>
          <cell r="BG1984" t="str">
            <v>313</v>
          </cell>
        </row>
        <row r="1985">
          <cell r="AA1985">
            <v>8763.07</v>
          </cell>
          <cell r="BG1985" t="str">
            <v>313</v>
          </cell>
        </row>
        <row r="1986">
          <cell r="AA1986">
            <v>11092.16</v>
          </cell>
          <cell r="BG1986" t="str">
            <v>313</v>
          </cell>
        </row>
        <row r="1987">
          <cell r="AA1987">
            <v>21846.97</v>
          </cell>
          <cell r="BG1987" t="str">
            <v>313</v>
          </cell>
        </row>
        <row r="1988">
          <cell r="AA1988">
            <v>4750000</v>
          </cell>
          <cell r="BG1988" t="str">
            <v>314</v>
          </cell>
        </row>
        <row r="1989">
          <cell r="AA1989">
            <v>2500000.2999999998</v>
          </cell>
          <cell r="BG1989" t="str">
            <v>313</v>
          </cell>
        </row>
        <row r="1990">
          <cell r="AA1990">
            <v>6000000.1399999997</v>
          </cell>
          <cell r="BG1990" t="str">
            <v>313</v>
          </cell>
        </row>
        <row r="1991">
          <cell r="AA1991">
            <v>31000000</v>
          </cell>
          <cell r="BG1991" t="str">
            <v>313</v>
          </cell>
        </row>
        <row r="1992">
          <cell r="AA1992">
            <v>3687500</v>
          </cell>
          <cell r="BG1992" t="str">
            <v>314</v>
          </cell>
        </row>
        <row r="1993">
          <cell r="AA1993">
            <v>2327500</v>
          </cell>
          <cell r="BG1993" t="str">
            <v>313</v>
          </cell>
        </row>
        <row r="1994">
          <cell r="AA1994">
            <v>108773.51</v>
          </cell>
          <cell r="BG1994" t="str">
            <v>306</v>
          </cell>
        </row>
        <row r="1995">
          <cell r="AA1995">
            <v>1920857.35</v>
          </cell>
          <cell r="BG1995" t="str">
            <v>306</v>
          </cell>
        </row>
        <row r="1996">
          <cell r="AA1996">
            <v>4886912.5</v>
          </cell>
          <cell r="BG1996" t="str">
            <v>313</v>
          </cell>
        </row>
        <row r="1997">
          <cell r="AA1997">
            <v>2400000</v>
          </cell>
          <cell r="BG1997" t="str">
            <v>314</v>
          </cell>
        </row>
        <row r="1998">
          <cell r="AA1998">
            <v>5600000</v>
          </cell>
          <cell r="BG1998" t="str">
            <v>314</v>
          </cell>
        </row>
        <row r="1999">
          <cell r="AA1999">
            <v>4000000</v>
          </cell>
          <cell r="BG1999" t="str">
            <v>314</v>
          </cell>
        </row>
        <row r="2000">
          <cell r="AA2000">
            <v>2759403.93</v>
          </cell>
          <cell r="BG2000" t="str">
            <v>313</v>
          </cell>
        </row>
        <row r="2001">
          <cell r="AA2001">
            <v>6299999.9800000004</v>
          </cell>
          <cell r="BG2001" t="str">
            <v>313</v>
          </cell>
        </row>
        <row r="2002">
          <cell r="AA2002">
            <v>9625000</v>
          </cell>
          <cell r="BG2002" t="str">
            <v>314</v>
          </cell>
        </row>
        <row r="2003">
          <cell r="AA2003">
            <v>537998.80000000005</v>
          </cell>
          <cell r="BG2003" t="str">
            <v>313</v>
          </cell>
        </row>
        <row r="2004">
          <cell r="AA2004">
            <v>1875000</v>
          </cell>
          <cell r="BG2004" t="str">
            <v>314</v>
          </cell>
        </row>
        <row r="2005">
          <cell r="AA2005">
            <v>825000</v>
          </cell>
          <cell r="BG2005" t="str">
            <v>314</v>
          </cell>
        </row>
        <row r="2006">
          <cell r="AA2006">
            <v>879752.37</v>
          </cell>
          <cell r="BG2006" t="str">
            <v>306</v>
          </cell>
        </row>
        <row r="2007">
          <cell r="AA2007">
            <v>424930.49</v>
          </cell>
          <cell r="BG2007" t="str">
            <v>306</v>
          </cell>
        </row>
        <row r="2008">
          <cell r="AA2008">
            <v>6416666.6500000004</v>
          </cell>
          <cell r="BG2008" t="str">
            <v>313</v>
          </cell>
        </row>
        <row r="2009">
          <cell r="AA2009">
            <v>9625000</v>
          </cell>
          <cell r="BG2009" t="str">
            <v>313</v>
          </cell>
        </row>
        <row r="2010">
          <cell r="AA2010">
            <v>3437500</v>
          </cell>
          <cell r="BG2010" t="str">
            <v>313</v>
          </cell>
        </row>
        <row r="2011">
          <cell r="AA2011">
            <v>5250000</v>
          </cell>
          <cell r="BG2011" t="str">
            <v>313</v>
          </cell>
        </row>
        <row r="2012">
          <cell r="AA2012">
            <v>700197.34</v>
          </cell>
          <cell r="BG2012" t="str">
            <v>313</v>
          </cell>
        </row>
        <row r="2013">
          <cell r="AA2013">
            <v>3696452.6</v>
          </cell>
          <cell r="BG2013" t="str">
            <v>313</v>
          </cell>
        </row>
        <row r="2014">
          <cell r="AA2014">
            <v>7597438.2699999996</v>
          </cell>
          <cell r="BG2014" t="str">
            <v>313</v>
          </cell>
        </row>
        <row r="2015">
          <cell r="AA2015">
            <v>8000000</v>
          </cell>
          <cell r="BG2015" t="str">
            <v>313</v>
          </cell>
        </row>
        <row r="2016">
          <cell r="AA2016">
            <v>2000000</v>
          </cell>
          <cell r="BG2016" t="str">
            <v>313</v>
          </cell>
        </row>
        <row r="2017">
          <cell r="AA2017">
            <v>2000000</v>
          </cell>
          <cell r="BG2017" t="str">
            <v>313</v>
          </cell>
        </row>
        <row r="2018">
          <cell r="AA2018">
            <v>1200000</v>
          </cell>
          <cell r="BG2018" t="str">
            <v>313</v>
          </cell>
        </row>
        <row r="2019">
          <cell r="AA2019">
            <v>4275000</v>
          </cell>
          <cell r="BG2019" t="str">
            <v>313</v>
          </cell>
        </row>
        <row r="2020">
          <cell r="AA2020">
            <v>4316666.59</v>
          </cell>
          <cell r="BG2020" t="str">
            <v>313</v>
          </cell>
        </row>
        <row r="2021">
          <cell r="AA2021">
            <v>672421.81</v>
          </cell>
          <cell r="BG2021" t="str">
            <v>313</v>
          </cell>
        </row>
        <row r="2022">
          <cell r="AA2022">
            <v>3825000</v>
          </cell>
          <cell r="BG2022" t="str">
            <v>313</v>
          </cell>
        </row>
        <row r="2023">
          <cell r="AA2023">
            <v>336390.15</v>
          </cell>
          <cell r="BG2023" t="str">
            <v>313</v>
          </cell>
        </row>
        <row r="2024">
          <cell r="AA2024">
            <v>4000000.04</v>
          </cell>
          <cell r="BG2024" t="str">
            <v>313</v>
          </cell>
        </row>
        <row r="2025">
          <cell r="AA2025">
            <v>1900000</v>
          </cell>
          <cell r="BG2025" t="str">
            <v>313</v>
          </cell>
        </row>
        <row r="2026">
          <cell r="AA2026">
            <v>3850000</v>
          </cell>
          <cell r="BG2026" t="str">
            <v>313</v>
          </cell>
        </row>
        <row r="2027">
          <cell r="AA2027">
            <v>1453151.24</v>
          </cell>
          <cell r="BG2027" t="str">
            <v>313</v>
          </cell>
        </row>
        <row r="2028">
          <cell r="AA2028">
            <v>422384.32</v>
          </cell>
          <cell r="BG2028" t="str">
            <v>313</v>
          </cell>
        </row>
        <row r="2029">
          <cell r="AA2029">
            <v>5166666.57</v>
          </cell>
          <cell r="BG2029" t="str">
            <v>313</v>
          </cell>
        </row>
        <row r="2030">
          <cell r="AA2030">
            <v>1246666.58</v>
          </cell>
          <cell r="BG2030" t="str">
            <v>313</v>
          </cell>
        </row>
        <row r="2031">
          <cell r="AA2031">
            <v>1132353.1200000001</v>
          </cell>
          <cell r="BG2031" t="str">
            <v>313</v>
          </cell>
        </row>
        <row r="2032">
          <cell r="AA2032">
            <v>8833333.3100000005</v>
          </cell>
          <cell r="BG2032" t="str">
            <v>313</v>
          </cell>
        </row>
        <row r="2033">
          <cell r="AA2033">
            <v>1636250</v>
          </cell>
          <cell r="BG2033" t="str">
            <v>313</v>
          </cell>
        </row>
        <row r="2034">
          <cell r="AA2034">
            <v>1732500</v>
          </cell>
          <cell r="BG2034" t="str">
            <v>313</v>
          </cell>
        </row>
        <row r="2035">
          <cell r="AA2035">
            <v>3697500</v>
          </cell>
          <cell r="BG2035" t="str">
            <v>313</v>
          </cell>
        </row>
        <row r="2036">
          <cell r="AA2036">
            <v>9333333.3300000001</v>
          </cell>
          <cell r="BG2036" t="str">
            <v>313</v>
          </cell>
        </row>
        <row r="2037">
          <cell r="AA2037">
            <v>2041666.63</v>
          </cell>
          <cell r="BG2037" t="str">
            <v>314</v>
          </cell>
        </row>
        <row r="2038">
          <cell r="AA2038">
            <v>15223846.01</v>
          </cell>
          <cell r="BG2038" t="str">
            <v>313</v>
          </cell>
        </row>
        <row r="2039">
          <cell r="AA2039">
            <v>12000000</v>
          </cell>
          <cell r="BG2039" t="str">
            <v>313</v>
          </cell>
        </row>
        <row r="2040">
          <cell r="AA2040">
            <v>21333333.309999999</v>
          </cell>
          <cell r="BG2040" t="str">
            <v>313</v>
          </cell>
        </row>
        <row r="2041">
          <cell r="AA2041">
            <v>1250000.1499999999</v>
          </cell>
          <cell r="BG2041" t="str">
            <v>313</v>
          </cell>
        </row>
        <row r="2042">
          <cell r="AA2042">
            <v>2642784.7000000002</v>
          </cell>
          <cell r="BG2042" t="str">
            <v>313</v>
          </cell>
        </row>
        <row r="2043">
          <cell r="AA2043">
            <v>1769268.79</v>
          </cell>
          <cell r="BG2043" t="str">
            <v>313</v>
          </cell>
        </row>
        <row r="2044">
          <cell r="AA2044">
            <v>1861100.43</v>
          </cell>
          <cell r="BG2044" t="str">
            <v>313</v>
          </cell>
        </row>
        <row r="2045">
          <cell r="AA2045">
            <v>1217091.33</v>
          </cell>
          <cell r="BG2045" t="str">
            <v>313</v>
          </cell>
        </row>
        <row r="2046">
          <cell r="AA2046">
            <v>140560.09</v>
          </cell>
          <cell r="BG2046" t="str">
            <v>313</v>
          </cell>
        </row>
        <row r="2047">
          <cell r="AA2047">
            <v>695411.67</v>
          </cell>
          <cell r="BG2047" t="str">
            <v>306</v>
          </cell>
        </row>
        <row r="2048">
          <cell r="AA2048">
            <v>10342437.58</v>
          </cell>
          <cell r="BG2048" t="str">
            <v>306</v>
          </cell>
        </row>
        <row r="2049">
          <cell r="AA2049">
            <v>661061</v>
          </cell>
          <cell r="BG2049" t="str">
            <v>306</v>
          </cell>
        </row>
        <row r="2050">
          <cell r="AA2050">
            <v>964696.16</v>
          </cell>
          <cell r="BG2050" t="str">
            <v>306</v>
          </cell>
        </row>
        <row r="2051">
          <cell r="AA2051">
            <v>1047500.9</v>
          </cell>
          <cell r="BG2051" t="str">
            <v>306</v>
          </cell>
        </row>
        <row r="2052">
          <cell r="AA2052">
            <v>680031.66</v>
          </cell>
          <cell r="BG2052" t="str">
            <v>306</v>
          </cell>
        </row>
        <row r="2053">
          <cell r="AA2053">
            <v>353364.2</v>
          </cell>
          <cell r="BG2053" t="str">
            <v>306</v>
          </cell>
        </row>
        <row r="2054">
          <cell r="AA2054">
            <v>76392.460000000006</v>
          </cell>
          <cell r="BG2054" t="str">
            <v>306</v>
          </cell>
        </row>
        <row r="2055">
          <cell r="AA2055">
            <v>199570.83</v>
          </cell>
          <cell r="BG2055" t="str">
            <v>306</v>
          </cell>
        </row>
        <row r="2056">
          <cell r="AA2056">
            <v>74752.5</v>
          </cell>
          <cell r="BG2056" t="str">
            <v>306</v>
          </cell>
        </row>
        <row r="2057">
          <cell r="AA2057">
            <v>285796.33</v>
          </cell>
          <cell r="BG2057" t="str">
            <v>306</v>
          </cell>
        </row>
        <row r="2058">
          <cell r="AA2058">
            <v>5357905.17</v>
          </cell>
          <cell r="BG2058" t="str">
            <v>313</v>
          </cell>
        </row>
        <row r="2059">
          <cell r="AA2059">
            <v>8750000</v>
          </cell>
          <cell r="BG2059" t="str">
            <v>313</v>
          </cell>
        </row>
        <row r="2060">
          <cell r="AA2060">
            <v>4909090.92</v>
          </cell>
          <cell r="BG2060" t="str">
            <v>313</v>
          </cell>
        </row>
        <row r="2061">
          <cell r="AA2061">
            <v>271531.5</v>
          </cell>
          <cell r="BG2061" t="str">
            <v>313</v>
          </cell>
        </row>
        <row r="2062">
          <cell r="AA2062">
            <v>1500000.34</v>
          </cell>
          <cell r="BG2062" t="str">
            <v>313</v>
          </cell>
        </row>
        <row r="2063">
          <cell r="AA2063">
            <v>1668000</v>
          </cell>
          <cell r="BG2063" t="str">
            <v>313</v>
          </cell>
        </row>
        <row r="2064">
          <cell r="AA2064">
            <v>700000</v>
          </cell>
          <cell r="BG2064" t="str">
            <v>313</v>
          </cell>
        </row>
        <row r="2065">
          <cell r="AA2065">
            <v>5080348.9400000004</v>
          </cell>
          <cell r="BG2065" t="str">
            <v>306</v>
          </cell>
        </row>
        <row r="2066">
          <cell r="AA2066">
            <v>292709.38</v>
          </cell>
          <cell r="BG2066" t="str">
            <v>313</v>
          </cell>
        </row>
        <row r="2067">
          <cell r="AA2067">
            <v>193916.75</v>
          </cell>
          <cell r="BG2067" t="str">
            <v>313</v>
          </cell>
        </row>
        <row r="2068">
          <cell r="AA2068">
            <v>225000</v>
          </cell>
          <cell r="BG2068" t="str">
            <v>313</v>
          </cell>
        </row>
        <row r="2069">
          <cell r="AA2069">
            <v>183333.66</v>
          </cell>
          <cell r="BG2069" t="str">
            <v>313</v>
          </cell>
        </row>
        <row r="2070">
          <cell r="AA2070">
            <v>24034.01</v>
          </cell>
          <cell r="BG2070" t="str">
            <v>313</v>
          </cell>
        </row>
        <row r="2071">
          <cell r="AA2071">
            <v>24666.62</v>
          </cell>
          <cell r="BG2071" t="str">
            <v>313</v>
          </cell>
        </row>
        <row r="2072">
          <cell r="AA2072">
            <v>4000</v>
          </cell>
          <cell r="BG2072" t="str">
            <v>313</v>
          </cell>
        </row>
        <row r="2073">
          <cell r="AA2073">
            <v>29777.97</v>
          </cell>
          <cell r="BG2073" t="str">
            <v>313</v>
          </cell>
        </row>
        <row r="2074">
          <cell r="AA2074">
            <v>29671.75</v>
          </cell>
          <cell r="BG2074" t="str">
            <v>313</v>
          </cell>
        </row>
        <row r="2075">
          <cell r="AA2075">
            <v>910000</v>
          </cell>
          <cell r="BG2075" t="str">
            <v>313</v>
          </cell>
        </row>
        <row r="2076">
          <cell r="AA2076">
            <v>896033.43</v>
          </cell>
          <cell r="BG2076" t="str">
            <v>313</v>
          </cell>
        </row>
        <row r="2077">
          <cell r="AA2077">
            <v>2250000.11</v>
          </cell>
          <cell r="BG2077" t="str">
            <v>313</v>
          </cell>
        </row>
        <row r="2078">
          <cell r="AA2078">
            <v>1250000.1499999999</v>
          </cell>
          <cell r="BG2078" t="str">
            <v>313</v>
          </cell>
        </row>
        <row r="2079">
          <cell r="AA2079">
            <v>7500000</v>
          </cell>
          <cell r="BG2079" t="str">
            <v>313</v>
          </cell>
        </row>
        <row r="2080">
          <cell r="AA2080">
            <v>9200000</v>
          </cell>
          <cell r="BG2080" t="str">
            <v>313</v>
          </cell>
        </row>
        <row r="2081">
          <cell r="AA2081">
            <v>9200000</v>
          </cell>
          <cell r="BG2081" t="str">
            <v>313</v>
          </cell>
        </row>
        <row r="2082">
          <cell r="AA2082">
            <v>74510.100000000006</v>
          </cell>
          <cell r="BG2082" t="str">
            <v>313</v>
          </cell>
        </row>
        <row r="2083">
          <cell r="AA2083">
            <v>3333333.3</v>
          </cell>
          <cell r="BG2083" t="str">
            <v>313</v>
          </cell>
        </row>
        <row r="2084">
          <cell r="AA2084">
            <v>8177423.1100000003</v>
          </cell>
          <cell r="BG2084" t="str">
            <v>313</v>
          </cell>
        </row>
        <row r="2085">
          <cell r="AA2085">
            <v>6326386.8200000003</v>
          </cell>
          <cell r="BG2085" t="str">
            <v>313</v>
          </cell>
        </row>
        <row r="2086">
          <cell r="AA2086">
            <v>6326386.8200000003</v>
          </cell>
          <cell r="BG2086" t="str">
            <v>313</v>
          </cell>
        </row>
        <row r="2087">
          <cell r="AA2087">
            <v>9142085.1300000008</v>
          </cell>
          <cell r="BG2087" t="str">
            <v>313</v>
          </cell>
        </row>
        <row r="2088">
          <cell r="AA2088">
            <v>4833333.2300000004</v>
          </cell>
          <cell r="BG2088" t="str">
            <v>313</v>
          </cell>
        </row>
        <row r="2089">
          <cell r="AA2089">
            <v>5832750</v>
          </cell>
          <cell r="BG2089" t="str">
            <v>313</v>
          </cell>
        </row>
        <row r="2090">
          <cell r="AA2090">
            <v>4067399.7</v>
          </cell>
          <cell r="BG2090" t="str">
            <v>314</v>
          </cell>
        </row>
        <row r="2091">
          <cell r="AA2091">
            <v>974999.95</v>
          </cell>
          <cell r="BG2091" t="str">
            <v>306</v>
          </cell>
        </row>
        <row r="2092">
          <cell r="AA2092">
            <v>2887500</v>
          </cell>
          <cell r="BG2092" t="str">
            <v>306</v>
          </cell>
        </row>
        <row r="2093">
          <cell r="AA2093">
            <v>35657.050000000003</v>
          </cell>
          <cell r="BG2093" t="str">
            <v>306</v>
          </cell>
        </row>
        <row r="2094">
          <cell r="AA2094">
            <v>6909154.6600000001</v>
          </cell>
          <cell r="BG2094" t="str">
            <v>313</v>
          </cell>
        </row>
        <row r="2095">
          <cell r="AA2095">
            <v>5750000</v>
          </cell>
          <cell r="BG2095" t="str">
            <v>313</v>
          </cell>
        </row>
        <row r="2096">
          <cell r="AA2096">
            <v>12756961.75</v>
          </cell>
          <cell r="BG2096" t="str">
            <v>313</v>
          </cell>
        </row>
        <row r="2097">
          <cell r="AA2097">
            <v>89333.56</v>
          </cell>
          <cell r="BG2097" t="str">
            <v>314</v>
          </cell>
        </row>
        <row r="2098">
          <cell r="AA2098">
            <v>13500000</v>
          </cell>
          <cell r="BG2098" t="str">
            <v>313</v>
          </cell>
        </row>
        <row r="2099">
          <cell r="AA2099">
            <v>340302.12</v>
          </cell>
          <cell r="BG2099" t="str">
            <v>313</v>
          </cell>
        </row>
        <row r="2100">
          <cell r="AA2100">
            <v>179344.33</v>
          </cell>
          <cell r="BG2100" t="str">
            <v>313</v>
          </cell>
        </row>
        <row r="2101">
          <cell r="AA2101">
            <v>5540038.6100000003</v>
          </cell>
          <cell r="BG2101" t="str">
            <v>301</v>
          </cell>
        </row>
        <row r="2102">
          <cell r="AA2102">
            <v>5952734.6500000004</v>
          </cell>
          <cell r="BG2102" t="str">
            <v>301</v>
          </cell>
        </row>
        <row r="2103">
          <cell r="AA2103">
            <v>10270640.060000001</v>
          </cell>
          <cell r="BG2103" t="str">
            <v>301</v>
          </cell>
        </row>
        <row r="2104">
          <cell r="AA2104">
            <v>750425.39</v>
          </cell>
          <cell r="BG2104" t="str">
            <v>313</v>
          </cell>
        </row>
        <row r="2105">
          <cell r="AA2105">
            <v>430725.7</v>
          </cell>
          <cell r="BG2105" t="str">
            <v>313</v>
          </cell>
        </row>
        <row r="2106">
          <cell r="AA2106">
            <v>41636.46</v>
          </cell>
          <cell r="BG2106" t="str">
            <v>313</v>
          </cell>
        </row>
        <row r="2107">
          <cell r="AA2107">
            <v>9946.9</v>
          </cell>
          <cell r="BG2107" t="str">
            <v>313</v>
          </cell>
        </row>
        <row r="2108">
          <cell r="AA2108">
            <v>5000000</v>
          </cell>
          <cell r="BG2108" t="str">
            <v>313</v>
          </cell>
        </row>
        <row r="2109">
          <cell r="AA2109">
            <v>2500000</v>
          </cell>
          <cell r="BG2109" t="str">
            <v>314</v>
          </cell>
        </row>
        <row r="2110">
          <cell r="AA2110">
            <v>1550000</v>
          </cell>
          <cell r="BG2110" t="str">
            <v>314</v>
          </cell>
        </row>
        <row r="2111">
          <cell r="AA2111">
            <v>280000.36</v>
          </cell>
          <cell r="BG2111" t="str">
            <v>314</v>
          </cell>
        </row>
        <row r="2112">
          <cell r="AA2112">
            <v>3333.72</v>
          </cell>
          <cell r="BG2112" t="str">
            <v>313</v>
          </cell>
        </row>
        <row r="2113">
          <cell r="AA2113">
            <v>71960.460000000006</v>
          </cell>
          <cell r="BG2113" t="str">
            <v>313</v>
          </cell>
        </row>
        <row r="2114">
          <cell r="AA2114">
            <v>134545.44</v>
          </cell>
          <cell r="BG2114" t="str">
            <v>313</v>
          </cell>
        </row>
        <row r="2115">
          <cell r="AA2115">
            <v>18048.919999999998</v>
          </cell>
          <cell r="BG2115" t="str">
            <v>313</v>
          </cell>
        </row>
        <row r="2116">
          <cell r="AA2116">
            <v>154809.21</v>
          </cell>
          <cell r="BG2116" t="str">
            <v>314</v>
          </cell>
        </row>
        <row r="2117">
          <cell r="AA2117">
            <v>4897.1099999999997</v>
          </cell>
          <cell r="BG2117" t="str">
            <v>314</v>
          </cell>
        </row>
        <row r="2118">
          <cell r="AA2118">
            <v>14682.44</v>
          </cell>
          <cell r="BG2118" t="str">
            <v>314</v>
          </cell>
        </row>
        <row r="2119">
          <cell r="AA2119">
            <v>4541666.63</v>
          </cell>
          <cell r="BG2119" t="str">
            <v>314</v>
          </cell>
        </row>
        <row r="2120">
          <cell r="AA2120">
            <v>2627820</v>
          </cell>
          <cell r="BG2120" t="str">
            <v>314</v>
          </cell>
        </row>
        <row r="2121">
          <cell r="AA2121">
            <v>6531250</v>
          </cell>
          <cell r="BG2121" t="str">
            <v>313</v>
          </cell>
        </row>
        <row r="2122">
          <cell r="AA2122">
            <v>16750000</v>
          </cell>
          <cell r="BG2122" t="str">
            <v>313</v>
          </cell>
        </row>
        <row r="2123">
          <cell r="AA2123">
            <v>17000000</v>
          </cell>
          <cell r="BG2123" t="str">
            <v>313</v>
          </cell>
        </row>
        <row r="2124">
          <cell r="AA2124">
            <v>571895.48</v>
          </cell>
          <cell r="BG2124" t="str">
            <v>313</v>
          </cell>
        </row>
        <row r="2125">
          <cell r="AA2125">
            <v>1143791.48</v>
          </cell>
          <cell r="BG2125" t="str">
            <v>313</v>
          </cell>
        </row>
        <row r="2126">
          <cell r="AA2126">
            <v>247920.34</v>
          </cell>
          <cell r="BG2126" t="str">
            <v>313</v>
          </cell>
        </row>
        <row r="2127">
          <cell r="AA2127">
            <v>311044.83</v>
          </cell>
          <cell r="BG2127" t="str">
            <v>313</v>
          </cell>
        </row>
        <row r="2128">
          <cell r="AA2128">
            <v>2960.49</v>
          </cell>
          <cell r="BG2128" t="str">
            <v>313</v>
          </cell>
        </row>
        <row r="2129">
          <cell r="AA2129">
            <v>6107496.9000000004</v>
          </cell>
          <cell r="BG2129" t="str">
            <v>314</v>
          </cell>
        </row>
        <row r="2130">
          <cell r="AA2130">
            <v>1300000</v>
          </cell>
          <cell r="BG2130" t="str">
            <v>314</v>
          </cell>
        </row>
        <row r="2131">
          <cell r="AA2131">
            <v>9500</v>
          </cell>
          <cell r="BG2131" t="str">
            <v>313</v>
          </cell>
        </row>
        <row r="2132">
          <cell r="AA2132">
            <v>15104.66</v>
          </cell>
          <cell r="BG2132" t="str">
            <v>313</v>
          </cell>
        </row>
        <row r="2133">
          <cell r="AA2133">
            <v>160455.67999999999</v>
          </cell>
          <cell r="BG2133" t="str">
            <v>306</v>
          </cell>
        </row>
        <row r="2134">
          <cell r="AA2134">
            <v>462500</v>
          </cell>
          <cell r="BG2134" t="str">
            <v>314</v>
          </cell>
        </row>
        <row r="2135">
          <cell r="AA2135">
            <v>8566.77</v>
          </cell>
          <cell r="BG2135" t="str">
            <v>313</v>
          </cell>
        </row>
        <row r="2136">
          <cell r="AA2136">
            <v>365160.74</v>
          </cell>
          <cell r="BG2136" t="str">
            <v>313</v>
          </cell>
        </row>
        <row r="2137">
          <cell r="AA2137">
            <v>3416.71</v>
          </cell>
          <cell r="BG2137" t="str">
            <v>313</v>
          </cell>
        </row>
        <row r="2138">
          <cell r="AA2138">
            <v>48087.26</v>
          </cell>
          <cell r="BG2138" t="str">
            <v>313</v>
          </cell>
        </row>
        <row r="2139">
          <cell r="AA2139">
            <v>3160258.74</v>
          </cell>
          <cell r="BG2139" t="str">
            <v>313</v>
          </cell>
        </row>
        <row r="2140">
          <cell r="AA2140">
            <v>6320518.1699999999</v>
          </cell>
          <cell r="BG2140" t="str">
            <v>313</v>
          </cell>
        </row>
        <row r="2141">
          <cell r="AA2141">
            <v>2775955.79</v>
          </cell>
          <cell r="BG2141" t="str">
            <v>313</v>
          </cell>
        </row>
        <row r="2142">
          <cell r="AA2142">
            <v>22199.88</v>
          </cell>
          <cell r="BG2142" t="str">
            <v>313</v>
          </cell>
        </row>
        <row r="2143">
          <cell r="AA2143">
            <v>8315.01</v>
          </cell>
          <cell r="BG2143" t="str">
            <v>313</v>
          </cell>
        </row>
        <row r="2144">
          <cell r="AA2144">
            <v>69516.259999999995</v>
          </cell>
          <cell r="BG2144" t="str">
            <v>313</v>
          </cell>
        </row>
        <row r="2145">
          <cell r="AA2145">
            <v>197827.35</v>
          </cell>
          <cell r="BG2145" t="str">
            <v>313</v>
          </cell>
        </row>
        <row r="2146">
          <cell r="AA2146">
            <v>4230.1000000000004</v>
          </cell>
          <cell r="BG2146" t="str">
            <v>313</v>
          </cell>
        </row>
        <row r="2147">
          <cell r="AA2147">
            <v>25332.52</v>
          </cell>
          <cell r="BG2147" t="str">
            <v>313</v>
          </cell>
        </row>
        <row r="2148">
          <cell r="AA2148">
            <v>240655.73</v>
          </cell>
          <cell r="BG2148" t="str">
            <v>306</v>
          </cell>
        </row>
        <row r="2149">
          <cell r="AA2149">
            <v>21120.35</v>
          </cell>
          <cell r="BG2149" t="str">
            <v>313</v>
          </cell>
        </row>
        <row r="2150">
          <cell r="AA2150">
            <v>7172.63</v>
          </cell>
          <cell r="BG2150" t="str">
            <v>313</v>
          </cell>
        </row>
        <row r="2151">
          <cell r="AA2151">
            <v>7371.87</v>
          </cell>
          <cell r="BG2151" t="str">
            <v>313</v>
          </cell>
        </row>
        <row r="2152">
          <cell r="AA2152">
            <v>3800000</v>
          </cell>
          <cell r="BG2152" t="str">
            <v>313</v>
          </cell>
        </row>
        <row r="2153">
          <cell r="AA2153">
            <v>156508.43</v>
          </cell>
          <cell r="BG2153" t="str">
            <v>306</v>
          </cell>
        </row>
        <row r="2154">
          <cell r="AA2154">
            <v>9500000</v>
          </cell>
          <cell r="BG2154" t="str">
            <v>313</v>
          </cell>
        </row>
        <row r="2155">
          <cell r="AA2155">
            <v>9902.7900000000009</v>
          </cell>
          <cell r="BG2155" t="str">
            <v>313</v>
          </cell>
        </row>
        <row r="2156">
          <cell r="AA2156">
            <v>949909.77</v>
          </cell>
          <cell r="BG2156" t="str">
            <v>313</v>
          </cell>
        </row>
        <row r="2157">
          <cell r="AA2157">
            <v>1875000</v>
          </cell>
          <cell r="BG2157" t="str">
            <v>313</v>
          </cell>
        </row>
        <row r="2158">
          <cell r="AA2158">
            <v>966666.66</v>
          </cell>
          <cell r="BG2158" t="str">
            <v>313</v>
          </cell>
        </row>
        <row r="2159">
          <cell r="AA2159">
            <v>15751.82</v>
          </cell>
          <cell r="BG2159" t="str">
            <v>313</v>
          </cell>
        </row>
        <row r="2160">
          <cell r="AA2160">
            <v>4833333.32</v>
          </cell>
          <cell r="BG2160" t="str">
            <v>313</v>
          </cell>
        </row>
        <row r="2161">
          <cell r="AA2161">
            <v>12940.33</v>
          </cell>
          <cell r="BG2161" t="str">
            <v>306</v>
          </cell>
        </row>
        <row r="2162">
          <cell r="AA2162">
            <v>55150.400000000001</v>
          </cell>
          <cell r="BG2162" t="str">
            <v>313</v>
          </cell>
        </row>
        <row r="2163">
          <cell r="AA2163">
            <v>71565.240000000005</v>
          </cell>
          <cell r="BG2163" t="str">
            <v>313</v>
          </cell>
        </row>
        <row r="2164">
          <cell r="AA2164">
            <v>83978.06</v>
          </cell>
          <cell r="BG2164" t="str">
            <v>313</v>
          </cell>
        </row>
        <row r="2165">
          <cell r="AA2165">
            <v>16170.28</v>
          </cell>
          <cell r="BG2165" t="str">
            <v>313</v>
          </cell>
        </row>
        <row r="2166">
          <cell r="AA2166">
            <v>58631.82</v>
          </cell>
          <cell r="BG2166" t="str">
            <v>313</v>
          </cell>
        </row>
        <row r="2167">
          <cell r="AA2167">
            <v>32810.699999999997</v>
          </cell>
          <cell r="BG2167" t="str">
            <v>313</v>
          </cell>
        </row>
        <row r="2168">
          <cell r="AA2168">
            <v>17783.099999999999</v>
          </cell>
          <cell r="BG2168" t="str">
            <v>313</v>
          </cell>
        </row>
        <row r="2169">
          <cell r="AA2169">
            <v>9658.52</v>
          </cell>
          <cell r="BG2169" t="str">
            <v>313</v>
          </cell>
        </row>
        <row r="2170">
          <cell r="AA2170">
            <v>17127.84</v>
          </cell>
          <cell r="BG2170" t="str">
            <v>313</v>
          </cell>
        </row>
        <row r="2171">
          <cell r="AA2171">
            <v>65296.52</v>
          </cell>
          <cell r="BG2171" t="str">
            <v>313</v>
          </cell>
        </row>
        <row r="2172">
          <cell r="AA2172">
            <v>223865.3</v>
          </cell>
          <cell r="BG2172" t="str">
            <v>313</v>
          </cell>
        </row>
        <row r="2173">
          <cell r="AA2173">
            <v>204778.81</v>
          </cell>
          <cell r="BG2173" t="str">
            <v>306</v>
          </cell>
        </row>
        <row r="2174">
          <cell r="AA2174">
            <v>56445.61</v>
          </cell>
          <cell r="BG2174" t="str">
            <v>306</v>
          </cell>
        </row>
        <row r="2175">
          <cell r="AA2175">
            <v>21395.66</v>
          </cell>
          <cell r="BG2175" t="str">
            <v>313</v>
          </cell>
        </row>
        <row r="2176">
          <cell r="AA2176">
            <v>3816589.06</v>
          </cell>
          <cell r="BG2176" t="str">
            <v>313</v>
          </cell>
        </row>
        <row r="2177">
          <cell r="AA2177">
            <v>4791458.25</v>
          </cell>
          <cell r="BG2177" t="str">
            <v>313</v>
          </cell>
        </row>
        <row r="2178">
          <cell r="AA2178">
            <v>1775000</v>
          </cell>
          <cell r="BG2178" t="str">
            <v>314</v>
          </cell>
        </row>
        <row r="2179">
          <cell r="AA2179">
            <v>504676.24</v>
          </cell>
          <cell r="BG2179" t="str">
            <v>308</v>
          </cell>
        </row>
        <row r="2180">
          <cell r="AA2180">
            <v>182244.04</v>
          </cell>
          <cell r="BG2180" t="str">
            <v>306</v>
          </cell>
        </row>
        <row r="2181">
          <cell r="AA2181">
            <v>233333.51</v>
          </cell>
          <cell r="BG2181" t="str">
            <v>313</v>
          </cell>
        </row>
        <row r="2182">
          <cell r="AA2182">
            <v>399672.43</v>
          </cell>
          <cell r="BG2182" t="str">
            <v>313</v>
          </cell>
        </row>
        <row r="2183">
          <cell r="AA2183">
            <v>900000</v>
          </cell>
          <cell r="BG2183" t="str">
            <v>313</v>
          </cell>
        </row>
        <row r="2184">
          <cell r="AA2184">
            <v>1400000.06</v>
          </cell>
          <cell r="BG2184" t="str">
            <v>313</v>
          </cell>
        </row>
        <row r="2185">
          <cell r="AA2185">
            <v>5133333.32</v>
          </cell>
          <cell r="BG2185" t="str">
            <v>313</v>
          </cell>
        </row>
        <row r="2186">
          <cell r="AA2186">
            <v>5287500</v>
          </cell>
          <cell r="BG2186" t="str">
            <v>313</v>
          </cell>
        </row>
        <row r="2187">
          <cell r="AA2187">
            <v>3333333.35</v>
          </cell>
          <cell r="BG2187" t="str">
            <v>313</v>
          </cell>
        </row>
        <row r="2188">
          <cell r="AA2188">
            <v>3406250</v>
          </cell>
          <cell r="BG2188" t="str">
            <v>313</v>
          </cell>
        </row>
        <row r="2189">
          <cell r="AA2189">
            <v>6475000</v>
          </cell>
          <cell r="BG2189" t="str">
            <v>313</v>
          </cell>
        </row>
        <row r="2190">
          <cell r="AA2190">
            <v>389770.39</v>
          </cell>
          <cell r="BG2190" t="str">
            <v>308</v>
          </cell>
        </row>
        <row r="2191">
          <cell r="AA2191">
            <v>185337.42</v>
          </cell>
          <cell r="BG2191" t="str">
            <v>313</v>
          </cell>
        </row>
        <row r="2192">
          <cell r="AA2192">
            <v>30000</v>
          </cell>
          <cell r="BG2192" t="str">
            <v>313</v>
          </cell>
        </row>
        <row r="2193">
          <cell r="AA2193">
            <v>43367.34</v>
          </cell>
          <cell r="BG2193" t="str">
            <v>313</v>
          </cell>
        </row>
        <row r="2194">
          <cell r="AA2194">
            <v>193960.61</v>
          </cell>
          <cell r="BG2194" t="str">
            <v>313</v>
          </cell>
        </row>
        <row r="2195">
          <cell r="AA2195">
            <v>4158611.65</v>
          </cell>
          <cell r="BG2195" t="str">
            <v>313</v>
          </cell>
        </row>
        <row r="2196">
          <cell r="AA2196">
            <v>7730573.4299999997</v>
          </cell>
          <cell r="BG2196" t="str">
            <v>313</v>
          </cell>
        </row>
        <row r="2197">
          <cell r="AA2197">
            <v>9750000</v>
          </cell>
          <cell r="BG2197" t="str">
            <v>313</v>
          </cell>
        </row>
        <row r="2198">
          <cell r="AA2198">
            <v>14193.61</v>
          </cell>
          <cell r="BG2198" t="str">
            <v>313</v>
          </cell>
        </row>
        <row r="2199">
          <cell r="AA2199">
            <v>27253.63</v>
          </cell>
          <cell r="BG2199" t="str">
            <v>313</v>
          </cell>
        </row>
        <row r="2200">
          <cell r="AA2200">
            <v>13793.1</v>
          </cell>
          <cell r="BG2200" t="str">
            <v>313</v>
          </cell>
        </row>
        <row r="2201">
          <cell r="AA2201">
            <v>128540.08</v>
          </cell>
          <cell r="BG2201" t="str">
            <v>313</v>
          </cell>
        </row>
        <row r="2202">
          <cell r="AA2202">
            <v>3850000</v>
          </cell>
          <cell r="BG2202" t="str">
            <v>313</v>
          </cell>
        </row>
        <row r="2203">
          <cell r="AA2203">
            <v>9571250</v>
          </cell>
          <cell r="BG2203" t="str">
            <v>313</v>
          </cell>
        </row>
        <row r="2204">
          <cell r="AA2204">
            <v>7750000</v>
          </cell>
          <cell r="BG2204" t="str">
            <v>313</v>
          </cell>
        </row>
        <row r="2205">
          <cell r="AA2205">
            <v>16500000</v>
          </cell>
          <cell r="BG2205" t="str">
            <v>313</v>
          </cell>
        </row>
        <row r="2206">
          <cell r="AA2206">
            <v>10937500</v>
          </cell>
          <cell r="BG2206" t="str">
            <v>313</v>
          </cell>
        </row>
        <row r="2207">
          <cell r="AA2207">
            <v>33333.72</v>
          </cell>
          <cell r="BG2207" t="str">
            <v>313</v>
          </cell>
        </row>
        <row r="2208">
          <cell r="AA2208">
            <v>16000000</v>
          </cell>
          <cell r="BG2208" t="str">
            <v>313</v>
          </cell>
        </row>
        <row r="2209">
          <cell r="AA2209">
            <v>32000000</v>
          </cell>
          <cell r="BG2209" t="str">
            <v>313</v>
          </cell>
        </row>
        <row r="2210">
          <cell r="AA2210">
            <v>18686167.18</v>
          </cell>
          <cell r="BG2210" t="str">
            <v>313</v>
          </cell>
        </row>
        <row r="2211">
          <cell r="AA2211">
            <v>132993.69</v>
          </cell>
          <cell r="BG2211" t="str">
            <v>306</v>
          </cell>
        </row>
        <row r="2212">
          <cell r="AA2212">
            <v>10000000</v>
          </cell>
          <cell r="BG2212" t="str">
            <v>314</v>
          </cell>
        </row>
        <row r="2213">
          <cell r="AA2213">
            <v>10000000</v>
          </cell>
          <cell r="BG2213" t="str">
            <v>314</v>
          </cell>
        </row>
        <row r="2214">
          <cell r="AA2214">
            <v>9500000</v>
          </cell>
          <cell r="BG2214" t="str">
            <v>314</v>
          </cell>
        </row>
        <row r="2215">
          <cell r="AA2215">
            <v>8011.46</v>
          </cell>
          <cell r="BG2215" t="str">
            <v>313</v>
          </cell>
        </row>
        <row r="2216">
          <cell r="AA2216">
            <v>42497.77</v>
          </cell>
          <cell r="BG2216" t="str">
            <v>306</v>
          </cell>
        </row>
        <row r="2217">
          <cell r="AA2217">
            <v>2034658.64</v>
          </cell>
          <cell r="BG2217" t="str">
            <v>313</v>
          </cell>
        </row>
        <row r="2218">
          <cell r="AA2218">
            <v>4985466.51</v>
          </cell>
          <cell r="BG2218" t="str">
            <v>313</v>
          </cell>
        </row>
        <row r="2219">
          <cell r="AA2219">
            <v>583176.81000000006</v>
          </cell>
          <cell r="BG2219" t="str">
            <v>313</v>
          </cell>
        </row>
        <row r="2220">
          <cell r="AA2220">
            <v>5000.38</v>
          </cell>
          <cell r="BG2220" t="str">
            <v>313</v>
          </cell>
        </row>
        <row r="2221">
          <cell r="AA2221">
            <v>411970.45</v>
          </cell>
          <cell r="BG2221" t="str">
            <v>313</v>
          </cell>
        </row>
        <row r="2222">
          <cell r="AA2222">
            <v>4861.2700000000004</v>
          </cell>
          <cell r="BG2222" t="str">
            <v>306</v>
          </cell>
        </row>
        <row r="2223">
          <cell r="AA2223">
            <v>15000</v>
          </cell>
          <cell r="BG2223" t="str">
            <v>313</v>
          </cell>
        </row>
        <row r="2224">
          <cell r="AA2224">
            <v>6853.23</v>
          </cell>
          <cell r="BG2224" t="str">
            <v>313</v>
          </cell>
        </row>
        <row r="2225">
          <cell r="AA2225">
            <v>5734.68</v>
          </cell>
          <cell r="BG2225" t="str">
            <v>313</v>
          </cell>
        </row>
        <row r="2226">
          <cell r="AA2226">
            <v>29143.01</v>
          </cell>
          <cell r="BG2226" t="str">
            <v>313</v>
          </cell>
        </row>
        <row r="2227">
          <cell r="AA2227">
            <v>429728.74</v>
          </cell>
          <cell r="BG2227" t="str">
            <v>313</v>
          </cell>
        </row>
        <row r="2228">
          <cell r="AA2228">
            <v>8835.56</v>
          </cell>
          <cell r="BG2228" t="str">
            <v>313</v>
          </cell>
        </row>
        <row r="2229">
          <cell r="AA2229">
            <v>5333.42</v>
          </cell>
          <cell r="BG2229" t="str">
            <v>313</v>
          </cell>
        </row>
        <row r="2230">
          <cell r="AA2230">
            <v>2718.38</v>
          </cell>
          <cell r="BG2230" t="str">
            <v>313</v>
          </cell>
        </row>
        <row r="2231">
          <cell r="AA2231">
            <v>32080.34</v>
          </cell>
          <cell r="BG2231" t="str">
            <v>313</v>
          </cell>
        </row>
        <row r="2232">
          <cell r="AA2232">
            <v>1997303.08</v>
          </cell>
          <cell r="BG2232" t="str">
            <v>313</v>
          </cell>
        </row>
        <row r="2233">
          <cell r="AA2233">
            <v>554031.87</v>
          </cell>
          <cell r="BG2233" t="str">
            <v>306</v>
          </cell>
        </row>
        <row r="2234">
          <cell r="AA2234">
            <v>3246186.76</v>
          </cell>
          <cell r="BG2234" t="str">
            <v>306</v>
          </cell>
        </row>
        <row r="2235">
          <cell r="AA2235">
            <v>1785398.63</v>
          </cell>
          <cell r="BG2235" t="str">
            <v>313</v>
          </cell>
        </row>
        <row r="2236">
          <cell r="AA2236">
            <v>592197.68999999994</v>
          </cell>
          <cell r="BG2236" t="str">
            <v>313</v>
          </cell>
        </row>
        <row r="2237">
          <cell r="AA2237">
            <v>1569500</v>
          </cell>
          <cell r="BG2237" t="str">
            <v>313</v>
          </cell>
        </row>
        <row r="2238">
          <cell r="AA2238">
            <v>2920453.1</v>
          </cell>
          <cell r="BG2238" t="str">
            <v>314</v>
          </cell>
        </row>
        <row r="2239">
          <cell r="AA2239">
            <v>46665.79</v>
          </cell>
          <cell r="BG2239" t="str">
            <v>313</v>
          </cell>
        </row>
        <row r="2240">
          <cell r="AA2240">
            <v>5016666.7</v>
          </cell>
          <cell r="BG2240" t="str">
            <v>313</v>
          </cell>
        </row>
        <row r="2241">
          <cell r="AA2241">
            <v>25666.82</v>
          </cell>
          <cell r="BG2241" t="str">
            <v>313</v>
          </cell>
        </row>
        <row r="2242">
          <cell r="AA2242">
            <v>185000.15</v>
          </cell>
          <cell r="BG2242" t="str">
            <v>313</v>
          </cell>
        </row>
        <row r="2243">
          <cell r="AA2243">
            <v>41348.68</v>
          </cell>
          <cell r="BG2243" t="str">
            <v>313</v>
          </cell>
        </row>
        <row r="2244">
          <cell r="AA2244">
            <v>4815.16</v>
          </cell>
          <cell r="BG2244" t="str">
            <v>313</v>
          </cell>
        </row>
        <row r="2245">
          <cell r="AA2245">
            <v>206577.95</v>
          </cell>
          <cell r="BG2245" t="str">
            <v>313</v>
          </cell>
        </row>
        <row r="2246">
          <cell r="AA2246">
            <v>93333.51</v>
          </cell>
          <cell r="BG2246" t="str">
            <v>313</v>
          </cell>
        </row>
        <row r="2247">
          <cell r="AA2247">
            <v>175450</v>
          </cell>
          <cell r="BG2247" t="str">
            <v>313</v>
          </cell>
        </row>
        <row r="2248">
          <cell r="AA2248">
            <v>543.69000000000005</v>
          </cell>
          <cell r="BG2248" t="str">
            <v>313</v>
          </cell>
        </row>
        <row r="2249">
          <cell r="AA2249">
            <v>5499.49</v>
          </cell>
          <cell r="BG2249" t="str">
            <v>313</v>
          </cell>
        </row>
        <row r="2250">
          <cell r="AA2250">
            <v>44293.52</v>
          </cell>
          <cell r="BG2250" t="str">
            <v>313</v>
          </cell>
        </row>
        <row r="2251">
          <cell r="AA2251">
            <v>8389035.5999999996</v>
          </cell>
          <cell r="BG2251" t="str">
            <v>313</v>
          </cell>
        </row>
        <row r="2252">
          <cell r="AA2252">
            <v>4750000.01</v>
          </cell>
          <cell r="BG2252" t="str">
            <v>313</v>
          </cell>
        </row>
        <row r="2253">
          <cell r="AA2253">
            <v>3687500</v>
          </cell>
          <cell r="BG2253" t="str">
            <v>313</v>
          </cell>
        </row>
        <row r="2254">
          <cell r="AA2254">
            <v>3687500</v>
          </cell>
          <cell r="BG2254" t="str">
            <v>313</v>
          </cell>
        </row>
        <row r="2255">
          <cell r="AA2255">
            <v>1762500</v>
          </cell>
          <cell r="BG2255" t="str">
            <v>313</v>
          </cell>
        </row>
        <row r="2256">
          <cell r="AA2256">
            <v>7437500.0499999998</v>
          </cell>
          <cell r="BG2256" t="str">
            <v>313</v>
          </cell>
        </row>
        <row r="2257">
          <cell r="AA2257">
            <v>1775000</v>
          </cell>
          <cell r="BG2257" t="str">
            <v>313</v>
          </cell>
        </row>
        <row r="2258">
          <cell r="AA2258">
            <v>2820000</v>
          </cell>
          <cell r="BG2258" t="str">
            <v>313</v>
          </cell>
        </row>
        <row r="2259">
          <cell r="AA2259">
            <v>1700000</v>
          </cell>
          <cell r="BG2259" t="str">
            <v>313</v>
          </cell>
        </row>
        <row r="2260">
          <cell r="AA2260">
            <v>2737500</v>
          </cell>
          <cell r="BG2260" t="str">
            <v>313</v>
          </cell>
        </row>
        <row r="2261">
          <cell r="AA2261">
            <v>484021.61</v>
          </cell>
          <cell r="BG2261" t="str">
            <v>313</v>
          </cell>
        </row>
        <row r="2262">
          <cell r="AA2262">
            <v>3388151.24</v>
          </cell>
          <cell r="BG2262" t="str">
            <v>313</v>
          </cell>
        </row>
        <row r="2263">
          <cell r="AA2263">
            <v>1475000</v>
          </cell>
          <cell r="BG2263" t="str">
            <v>313</v>
          </cell>
        </row>
        <row r="2264">
          <cell r="AA2264">
            <v>1575000</v>
          </cell>
          <cell r="BG2264" t="str">
            <v>313</v>
          </cell>
        </row>
        <row r="2265">
          <cell r="AA2265">
            <v>48161</v>
          </cell>
          <cell r="BG2265" t="str">
            <v>313</v>
          </cell>
        </row>
        <row r="2266">
          <cell r="AA2266">
            <v>15000</v>
          </cell>
          <cell r="BG2266" t="str">
            <v>313</v>
          </cell>
        </row>
        <row r="2267">
          <cell r="AA2267">
            <v>35000</v>
          </cell>
          <cell r="BG2267" t="str">
            <v>313</v>
          </cell>
        </row>
        <row r="2268">
          <cell r="AA2268">
            <v>13358.8</v>
          </cell>
          <cell r="BG2268" t="str">
            <v>313</v>
          </cell>
        </row>
        <row r="2269">
          <cell r="AA2269">
            <v>1450000</v>
          </cell>
          <cell r="BG2269" t="str">
            <v>313</v>
          </cell>
        </row>
        <row r="2270">
          <cell r="AA2270">
            <v>441750</v>
          </cell>
          <cell r="BG2270" t="str">
            <v>313</v>
          </cell>
        </row>
        <row r="2271">
          <cell r="AA2271">
            <v>1576999.99</v>
          </cell>
          <cell r="BG2271" t="str">
            <v>313</v>
          </cell>
        </row>
        <row r="2272">
          <cell r="AA2272">
            <v>491149.99</v>
          </cell>
          <cell r="BG2272" t="str">
            <v>313</v>
          </cell>
        </row>
        <row r="2273">
          <cell r="AA2273">
            <v>4250000</v>
          </cell>
          <cell r="BG2273" t="str">
            <v>313</v>
          </cell>
        </row>
        <row r="2274">
          <cell r="AA2274">
            <v>7756250</v>
          </cell>
          <cell r="BG2274" t="str">
            <v>313</v>
          </cell>
        </row>
        <row r="2275">
          <cell r="AA2275">
            <v>9600000</v>
          </cell>
          <cell r="BG2275" t="str">
            <v>313</v>
          </cell>
        </row>
        <row r="2276">
          <cell r="AA2276">
            <v>1920000</v>
          </cell>
          <cell r="BG2276" t="str">
            <v>313</v>
          </cell>
        </row>
        <row r="2277">
          <cell r="AA2277">
            <v>62333.69</v>
          </cell>
          <cell r="BG2277" t="str">
            <v>313</v>
          </cell>
        </row>
        <row r="2278">
          <cell r="AA2278">
            <v>713634.65</v>
          </cell>
          <cell r="BG2278" t="str">
            <v>313</v>
          </cell>
        </row>
        <row r="2279">
          <cell r="AA2279">
            <v>2645625</v>
          </cell>
          <cell r="BG2279" t="str">
            <v>313</v>
          </cell>
        </row>
        <row r="2280">
          <cell r="AA2280">
            <v>116666.59</v>
          </cell>
          <cell r="BG2280" t="str">
            <v>313</v>
          </cell>
        </row>
        <row r="2281">
          <cell r="AA2281">
            <v>3367.16</v>
          </cell>
          <cell r="BG2281" t="str">
            <v>313</v>
          </cell>
        </row>
        <row r="2282">
          <cell r="AA2282">
            <v>29820.69</v>
          </cell>
          <cell r="BG2282" t="str">
            <v>313</v>
          </cell>
        </row>
        <row r="2283">
          <cell r="AA2283">
            <v>5163.88</v>
          </cell>
          <cell r="BG2283" t="str">
            <v>313</v>
          </cell>
        </row>
        <row r="2284">
          <cell r="AA2284">
            <v>2166666.64</v>
          </cell>
          <cell r="BG2284" t="str">
            <v>313</v>
          </cell>
        </row>
        <row r="2285">
          <cell r="AA2285">
            <v>3800000</v>
          </cell>
          <cell r="BG2285" t="str">
            <v>313</v>
          </cell>
        </row>
        <row r="2286">
          <cell r="AA2286">
            <v>1920000</v>
          </cell>
          <cell r="BG2286" t="str">
            <v>313</v>
          </cell>
        </row>
        <row r="2287">
          <cell r="AA2287">
            <v>2507050</v>
          </cell>
          <cell r="BG2287" t="str">
            <v>313</v>
          </cell>
        </row>
        <row r="2288">
          <cell r="AA2288">
            <v>9750000</v>
          </cell>
          <cell r="BG2288" t="str">
            <v>313</v>
          </cell>
        </row>
        <row r="2289">
          <cell r="AA2289">
            <v>2030000</v>
          </cell>
          <cell r="BG2289" t="str">
            <v>314</v>
          </cell>
        </row>
        <row r="2290">
          <cell r="AA2290">
            <v>37500</v>
          </cell>
          <cell r="BG2290" t="str">
            <v>313</v>
          </cell>
        </row>
        <row r="2291">
          <cell r="AA2291">
            <v>19366.86</v>
          </cell>
          <cell r="BG2291" t="str">
            <v>313</v>
          </cell>
        </row>
        <row r="2292">
          <cell r="AA2292">
            <v>36769.57</v>
          </cell>
          <cell r="BG2292" t="str">
            <v>313</v>
          </cell>
        </row>
        <row r="2293">
          <cell r="AA2293">
            <v>962500</v>
          </cell>
          <cell r="BG2293" t="str">
            <v>313</v>
          </cell>
        </row>
        <row r="2294">
          <cell r="AA2294">
            <v>4725000</v>
          </cell>
          <cell r="BG2294" t="str">
            <v>313</v>
          </cell>
        </row>
        <row r="2295">
          <cell r="AA2295">
            <v>3400000</v>
          </cell>
          <cell r="BG2295" t="str">
            <v>313</v>
          </cell>
        </row>
        <row r="2296">
          <cell r="AA2296">
            <v>5625000.0700000003</v>
          </cell>
          <cell r="BG2296" t="str">
            <v>314</v>
          </cell>
        </row>
        <row r="2297">
          <cell r="AA2297">
            <v>7750000</v>
          </cell>
          <cell r="BG2297" t="str">
            <v>314</v>
          </cell>
        </row>
        <row r="2298">
          <cell r="AA2298">
            <v>7830000</v>
          </cell>
          <cell r="BG2298" t="str">
            <v>314</v>
          </cell>
        </row>
        <row r="2299">
          <cell r="AA2299">
            <v>9125000</v>
          </cell>
          <cell r="BG2299" t="str">
            <v>314</v>
          </cell>
        </row>
        <row r="2300">
          <cell r="AA2300">
            <v>7423410.1100000003</v>
          </cell>
          <cell r="BG2300" t="str">
            <v>314</v>
          </cell>
        </row>
        <row r="2301">
          <cell r="AA2301">
            <v>9500000</v>
          </cell>
          <cell r="BG2301" t="str">
            <v>313</v>
          </cell>
        </row>
        <row r="2302">
          <cell r="AA2302">
            <v>1666666.7</v>
          </cell>
          <cell r="BG2302" t="str">
            <v>313</v>
          </cell>
        </row>
        <row r="2303">
          <cell r="AA2303">
            <v>3250000</v>
          </cell>
          <cell r="BG2303" t="str">
            <v>313</v>
          </cell>
        </row>
        <row r="2304">
          <cell r="AA2304">
            <v>4250000.03</v>
          </cell>
          <cell r="BG2304" t="str">
            <v>313</v>
          </cell>
        </row>
        <row r="2305">
          <cell r="AA2305">
            <v>4333333.3499999996</v>
          </cell>
          <cell r="BG2305" t="str">
            <v>313</v>
          </cell>
        </row>
        <row r="2306">
          <cell r="AA2306">
            <v>4666666.68</v>
          </cell>
          <cell r="BG2306" t="str">
            <v>313</v>
          </cell>
        </row>
        <row r="2307">
          <cell r="AA2307">
            <v>4250000.03</v>
          </cell>
          <cell r="BG2307" t="str">
            <v>313</v>
          </cell>
        </row>
        <row r="2308">
          <cell r="AA2308">
            <v>4666666.68</v>
          </cell>
          <cell r="BG2308" t="str">
            <v>313</v>
          </cell>
        </row>
        <row r="2309">
          <cell r="AA2309">
            <v>4798991.9000000004</v>
          </cell>
          <cell r="BG2309" t="str">
            <v>313</v>
          </cell>
        </row>
        <row r="2310">
          <cell r="AA2310">
            <v>4791666.6500000004</v>
          </cell>
          <cell r="BG2310" t="str">
            <v>313</v>
          </cell>
        </row>
        <row r="2311">
          <cell r="AA2311">
            <v>970000</v>
          </cell>
          <cell r="BG2311" t="str">
            <v>313</v>
          </cell>
        </row>
        <row r="2312">
          <cell r="AA2312">
            <v>1049257.72</v>
          </cell>
          <cell r="BG2312" t="str">
            <v>313</v>
          </cell>
        </row>
        <row r="2313">
          <cell r="AA2313">
            <v>8017556.2999999998</v>
          </cell>
          <cell r="BG2313" t="str">
            <v>313</v>
          </cell>
        </row>
        <row r="2314">
          <cell r="AA2314">
            <v>9750000</v>
          </cell>
          <cell r="BG2314" t="str">
            <v>313</v>
          </cell>
        </row>
        <row r="2315">
          <cell r="AA2315">
            <v>1433333.39</v>
          </cell>
          <cell r="BG2315" t="str">
            <v>313</v>
          </cell>
        </row>
        <row r="2316">
          <cell r="AA2316">
            <v>1100000</v>
          </cell>
          <cell r="BG2316" t="str">
            <v>313</v>
          </cell>
        </row>
        <row r="2317">
          <cell r="AA2317">
            <v>1770511.45</v>
          </cell>
          <cell r="BG2317" t="str">
            <v>313</v>
          </cell>
        </row>
        <row r="2318">
          <cell r="AA2318">
            <v>5963113.4000000004</v>
          </cell>
          <cell r="BG2318" t="str">
            <v>314</v>
          </cell>
        </row>
        <row r="2319">
          <cell r="AA2319">
            <v>541500</v>
          </cell>
          <cell r="BG2319" t="str">
            <v>314</v>
          </cell>
        </row>
        <row r="2320">
          <cell r="AA2320">
            <v>3436554.93</v>
          </cell>
          <cell r="BG2320" t="str">
            <v>313</v>
          </cell>
        </row>
        <row r="2321">
          <cell r="AA2321">
            <v>392857.07</v>
          </cell>
          <cell r="BG2321" t="str">
            <v>314</v>
          </cell>
        </row>
        <row r="2322">
          <cell r="AA2322">
            <v>250000.04</v>
          </cell>
          <cell r="BG2322" t="str">
            <v>314</v>
          </cell>
        </row>
        <row r="2323">
          <cell r="AA2323">
            <v>1625333.6</v>
          </cell>
          <cell r="BG2323" t="str">
            <v>313</v>
          </cell>
        </row>
        <row r="2324">
          <cell r="AA2324">
            <v>1410000</v>
          </cell>
          <cell r="BG2324" t="str">
            <v>313</v>
          </cell>
        </row>
        <row r="2325">
          <cell r="AA2325">
            <v>1410000</v>
          </cell>
          <cell r="BG2325" t="str">
            <v>313</v>
          </cell>
        </row>
        <row r="2326">
          <cell r="AA2326">
            <v>1572500</v>
          </cell>
          <cell r="BG2326" t="str">
            <v>313</v>
          </cell>
        </row>
        <row r="2327">
          <cell r="AA2327">
            <v>713571.45</v>
          </cell>
          <cell r="BG2327" t="str">
            <v>313</v>
          </cell>
        </row>
        <row r="2328">
          <cell r="AA2328">
            <v>7760000</v>
          </cell>
          <cell r="BG2328" t="str">
            <v>313</v>
          </cell>
        </row>
        <row r="2329">
          <cell r="AA2329">
            <v>2775000</v>
          </cell>
          <cell r="BG2329" t="str">
            <v>313</v>
          </cell>
        </row>
        <row r="2330">
          <cell r="AA2330">
            <v>500000</v>
          </cell>
          <cell r="BG2330" t="str">
            <v>313</v>
          </cell>
        </row>
        <row r="2331">
          <cell r="AA2331">
            <v>1583374.38</v>
          </cell>
          <cell r="BG2331" t="str">
            <v>314</v>
          </cell>
        </row>
        <row r="2332">
          <cell r="AA2332">
            <v>7000000</v>
          </cell>
          <cell r="BG2332" t="str">
            <v>314</v>
          </cell>
        </row>
        <row r="2333">
          <cell r="AA2333">
            <v>925000</v>
          </cell>
          <cell r="BG2333" t="str">
            <v>313</v>
          </cell>
        </row>
        <row r="2334">
          <cell r="AA2334">
            <v>1904435.34</v>
          </cell>
          <cell r="BG2334" t="str">
            <v>306</v>
          </cell>
        </row>
        <row r="2335">
          <cell r="AA2335">
            <v>4172662.65</v>
          </cell>
          <cell r="BG2335" t="str">
            <v>313</v>
          </cell>
        </row>
        <row r="2336">
          <cell r="AA2336">
            <v>866666.66</v>
          </cell>
          <cell r="BG2336" t="str">
            <v>313</v>
          </cell>
        </row>
        <row r="2337">
          <cell r="AA2337">
            <v>1993333.34</v>
          </cell>
          <cell r="BG2337" t="str">
            <v>313</v>
          </cell>
        </row>
        <row r="2338">
          <cell r="AA2338">
            <v>1300000</v>
          </cell>
          <cell r="BG2338" t="str">
            <v>313</v>
          </cell>
        </row>
        <row r="2339">
          <cell r="AA2339">
            <v>1000660.82</v>
          </cell>
          <cell r="BG2339" t="str">
            <v>313</v>
          </cell>
        </row>
        <row r="2340">
          <cell r="AA2340">
            <v>1400000</v>
          </cell>
          <cell r="BG2340" t="str">
            <v>313</v>
          </cell>
        </row>
        <row r="2341">
          <cell r="AA2341">
            <v>905650.03</v>
          </cell>
          <cell r="BG2341" t="str">
            <v>313</v>
          </cell>
        </row>
        <row r="2342">
          <cell r="AA2342">
            <v>3723050</v>
          </cell>
          <cell r="BG2342" t="str">
            <v>313</v>
          </cell>
        </row>
        <row r="2343">
          <cell r="AA2343">
            <v>1000000</v>
          </cell>
          <cell r="BG2343" t="str">
            <v>313</v>
          </cell>
        </row>
        <row r="2344">
          <cell r="AA2344">
            <v>1746000</v>
          </cell>
          <cell r="BG2344" t="str">
            <v>313</v>
          </cell>
        </row>
        <row r="2345">
          <cell r="AA2345">
            <v>6300000</v>
          </cell>
          <cell r="BG2345" t="str">
            <v>306</v>
          </cell>
        </row>
        <row r="2346">
          <cell r="AA2346">
            <v>2053731.15</v>
          </cell>
          <cell r="BG2346" t="str">
            <v>313</v>
          </cell>
        </row>
        <row r="2347">
          <cell r="AA2347">
            <v>2644375.33</v>
          </cell>
          <cell r="BG2347" t="str">
            <v>313</v>
          </cell>
        </row>
        <row r="2348">
          <cell r="AA2348">
            <v>4625000</v>
          </cell>
          <cell r="BG2348" t="str">
            <v>313</v>
          </cell>
        </row>
        <row r="2349">
          <cell r="AA2349">
            <v>9625000</v>
          </cell>
          <cell r="BG2349" t="str">
            <v>313</v>
          </cell>
        </row>
        <row r="2350">
          <cell r="AA2350">
            <v>1147500</v>
          </cell>
          <cell r="BG2350" t="str">
            <v>314</v>
          </cell>
        </row>
        <row r="2351">
          <cell r="AA2351">
            <v>1590909.1</v>
          </cell>
          <cell r="BG2351" t="str">
            <v>314</v>
          </cell>
        </row>
        <row r="2352">
          <cell r="AA2352">
            <v>10014284.93</v>
          </cell>
          <cell r="BG2352" t="str">
            <v>313</v>
          </cell>
        </row>
        <row r="2353">
          <cell r="AA2353">
            <v>5151142.0599999996</v>
          </cell>
          <cell r="BG2353" t="str">
            <v>314</v>
          </cell>
        </row>
        <row r="2354">
          <cell r="AA2354">
            <v>90443.19</v>
          </cell>
          <cell r="BG2354" t="str">
            <v>306</v>
          </cell>
        </row>
        <row r="2355">
          <cell r="AA2355">
            <v>4625000</v>
          </cell>
          <cell r="BG2355" t="str">
            <v>314</v>
          </cell>
        </row>
        <row r="2356">
          <cell r="AA2356">
            <v>15284.05</v>
          </cell>
          <cell r="BG2356" t="str">
            <v>313</v>
          </cell>
        </row>
        <row r="2357">
          <cell r="AA2357">
            <v>187500.2</v>
          </cell>
          <cell r="BG2357" t="str">
            <v>313</v>
          </cell>
        </row>
        <row r="2358">
          <cell r="AA2358">
            <v>1481250</v>
          </cell>
          <cell r="BG2358" t="str">
            <v>313</v>
          </cell>
        </row>
        <row r="2359">
          <cell r="AA2359">
            <v>1850000</v>
          </cell>
          <cell r="BG2359" t="str">
            <v>313</v>
          </cell>
        </row>
        <row r="2360">
          <cell r="AA2360">
            <v>2375000</v>
          </cell>
          <cell r="BG2360" t="str">
            <v>313</v>
          </cell>
        </row>
        <row r="2361">
          <cell r="AA2361">
            <v>2350000</v>
          </cell>
          <cell r="BG2361" t="str">
            <v>313</v>
          </cell>
        </row>
        <row r="2362">
          <cell r="AA2362">
            <v>2090000</v>
          </cell>
          <cell r="BG2362" t="str">
            <v>306</v>
          </cell>
        </row>
        <row r="2363">
          <cell r="AA2363">
            <v>3135000</v>
          </cell>
          <cell r="BG2363" t="str">
            <v>306</v>
          </cell>
        </row>
        <row r="2364">
          <cell r="AA2364">
            <v>1633666.68</v>
          </cell>
          <cell r="BG2364" t="str">
            <v>313</v>
          </cell>
        </row>
        <row r="2365">
          <cell r="AA2365">
            <v>3956003.88</v>
          </cell>
          <cell r="BG2365" t="str">
            <v>313</v>
          </cell>
        </row>
        <row r="2366">
          <cell r="AA2366">
            <v>2967002.92</v>
          </cell>
          <cell r="BG2366" t="str">
            <v>313</v>
          </cell>
        </row>
        <row r="2367">
          <cell r="AA2367">
            <v>188957.75</v>
          </cell>
          <cell r="BG2367" t="str">
            <v>301</v>
          </cell>
        </row>
        <row r="2368">
          <cell r="AA2368">
            <v>2887500</v>
          </cell>
          <cell r="BG2368" t="str">
            <v>313</v>
          </cell>
        </row>
        <row r="2369">
          <cell r="AA2369">
            <v>1000000</v>
          </cell>
          <cell r="BG2369" t="str">
            <v>313</v>
          </cell>
        </row>
        <row r="2370">
          <cell r="AA2370">
            <v>3225253.85</v>
          </cell>
          <cell r="BG2370" t="str">
            <v>314</v>
          </cell>
        </row>
        <row r="2371">
          <cell r="AA2371">
            <v>5200000</v>
          </cell>
          <cell r="BG2371" t="str">
            <v>313</v>
          </cell>
        </row>
        <row r="2372">
          <cell r="AA2372">
            <v>3733333.33</v>
          </cell>
          <cell r="BG2372" t="str">
            <v>313</v>
          </cell>
        </row>
        <row r="2373">
          <cell r="AA2373">
            <v>950000</v>
          </cell>
          <cell r="BG2373" t="str">
            <v>313</v>
          </cell>
        </row>
        <row r="2374">
          <cell r="AA2374">
            <v>1431882.45</v>
          </cell>
          <cell r="BG2374" t="str">
            <v>313</v>
          </cell>
        </row>
        <row r="2375">
          <cell r="AA2375">
            <v>300829.42</v>
          </cell>
          <cell r="BG2375" t="str">
            <v>313</v>
          </cell>
        </row>
        <row r="2376">
          <cell r="AA2376">
            <v>2619605.64</v>
          </cell>
          <cell r="BG2376" t="str">
            <v>314</v>
          </cell>
        </row>
        <row r="2377">
          <cell r="AA2377">
            <v>939481.63</v>
          </cell>
          <cell r="BG2377" t="str">
            <v>313</v>
          </cell>
        </row>
        <row r="2378">
          <cell r="AA2378">
            <v>440000</v>
          </cell>
          <cell r="BG2378" t="str">
            <v>313</v>
          </cell>
        </row>
        <row r="2379">
          <cell r="AA2379">
            <v>1671666.67</v>
          </cell>
          <cell r="BG2379" t="str">
            <v>313</v>
          </cell>
        </row>
        <row r="2380">
          <cell r="AA2380">
            <v>3515000</v>
          </cell>
          <cell r="BG2380" t="str">
            <v>313</v>
          </cell>
        </row>
        <row r="2381">
          <cell r="AA2381">
            <v>9200000</v>
          </cell>
          <cell r="BG2381" t="str">
            <v>313</v>
          </cell>
        </row>
        <row r="2382">
          <cell r="AA2382">
            <v>772375</v>
          </cell>
          <cell r="BG2382" t="str">
            <v>306</v>
          </cell>
        </row>
        <row r="2383">
          <cell r="AA2383">
            <v>9798709.1600000001</v>
          </cell>
          <cell r="BG2383" t="str">
            <v>306</v>
          </cell>
        </row>
        <row r="2384">
          <cell r="AA2384">
            <v>966666.66</v>
          </cell>
          <cell r="BG2384" t="str">
            <v>313</v>
          </cell>
        </row>
        <row r="2385">
          <cell r="AA2385">
            <v>1950000</v>
          </cell>
          <cell r="BG2385" t="str">
            <v>313</v>
          </cell>
        </row>
        <row r="2386">
          <cell r="AA2386">
            <v>3923513.83</v>
          </cell>
          <cell r="BG2386" t="str">
            <v>313</v>
          </cell>
        </row>
        <row r="2387">
          <cell r="AA2387">
            <v>852187.5</v>
          </cell>
          <cell r="BG2387" t="str">
            <v>306</v>
          </cell>
        </row>
        <row r="2388">
          <cell r="AA2388">
            <v>6141.25</v>
          </cell>
          <cell r="BG2388" t="str">
            <v>306</v>
          </cell>
        </row>
        <row r="2389">
          <cell r="AA2389">
            <v>1000000</v>
          </cell>
          <cell r="BG2389" t="str">
            <v>314</v>
          </cell>
        </row>
        <row r="2390">
          <cell r="AA2390">
            <v>2000000</v>
          </cell>
          <cell r="BG2390" t="str">
            <v>314</v>
          </cell>
        </row>
        <row r="2391">
          <cell r="AA2391">
            <v>912586.25</v>
          </cell>
          <cell r="BG2391" t="str">
            <v>301</v>
          </cell>
        </row>
        <row r="2392">
          <cell r="AA2392">
            <v>1627747.04</v>
          </cell>
          <cell r="BG2392" t="str">
            <v>301</v>
          </cell>
        </row>
        <row r="2393">
          <cell r="AA2393">
            <v>1525372.83</v>
          </cell>
          <cell r="BG2393" t="str">
            <v>301</v>
          </cell>
        </row>
        <row r="2394">
          <cell r="AA2394">
            <v>539490.92000000004</v>
          </cell>
          <cell r="BG2394" t="str">
            <v>301</v>
          </cell>
        </row>
        <row r="2395">
          <cell r="AA2395">
            <v>457911.87</v>
          </cell>
          <cell r="BG2395" t="str">
            <v>301</v>
          </cell>
        </row>
        <row r="2396">
          <cell r="AA2396">
            <v>423743.21</v>
          </cell>
          <cell r="BG2396" t="str">
            <v>301</v>
          </cell>
        </row>
        <row r="2397">
          <cell r="AA2397">
            <v>248059.92</v>
          </cell>
          <cell r="BG2397" t="str">
            <v>301</v>
          </cell>
        </row>
        <row r="2398">
          <cell r="AA2398">
            <v>1091866.9099999999</v>
          </cell>
          <cell r="BG2398" t="str">
            <v>301</v>
          </cell>
        </row>
        <row r="2399">
          <cell r="AA2399">
            <v>519911.77</v>
          </cell>
          <cell r="BG2399" t="str">
            <v>301</v>
          </cell>
        </row>
        <row r="2400">
          <cell r="AA2400">
            <v>121655.61</v>
          </cell>
          <cell r="BG2400" t="str">
            <v>301</v>
          </cell>
        </row>
        <row r="2401">
          <cell r="AA2401">
            <v>416482.75</v>
          </cell>
          <cell r="BG2401" t="str">
            <v>301</v>
          </cell>
        </row>
        <row r="2402">
          <cell r="AA2402">
            <v>377058.17</v>
          </cell>
          <cell r="BG2402" t="str">
            <v>301</v>
          </cell>
        </row>
        <row r="2403">
          <cell r="AA2403">
            <v>815167.31</v>
          </cell>
          <cell r="BG2403" t="str">
            <v>301</v>
          </cell>
        </row>
        <row r="2404">
          <cell r="AA2404">
            <v>60372.53</v>
          </cell>
          <cell r="BG2404" t="str">
            <v>301</v>
          </cell>
        </row>
        <row r="2405">
          <cell r="AA2405">
            <v>202107.39</v>
          </cell>
          <cell r="BG2405" t="str">
            <v>301</v>
          </cell>
        </row>
        <row r="2406">
          <cell r="AA2406">
            <v>153113.94</v>
          </cell>
          <cell r="BG2406" t="str">
            <v>301</v>
          </cell>
        </row>
        <row r="2407">
          <cell r="AA2407">
            <v>267432.38</v>
          </cell>
          <cell r="BG2407" t="str">
            <v>301</v>
          </cell>
        </row>
        <row r="2408">
          <cell r="AA2408">
            <v>391393.69</v>
          </cell>
          <cell r="BG2408" t="str">
            <v>301</v>
          </cell>
        </row>
        <row r="2409">
          <cell r="AA2409">
            <v>1879433.03</v>
          </cell>
          <cell r="BG2409" t="str">
            <v>301</v>
          </cell>
        </row>
        <row r="2410">
          <cell r="AA2410">
            <v>677113.8</v>
          </cell>
          <cell r="BG2410" t="str">
            <v>301</v>
          </cell>
        </row>
        <row r="2411">
          <cell r="AA2411">
            <v>269902.63</v>
          </cell>
          <cell r="BG2411" t="str">
            <v>301</v>
          </cell>
        </row>
        <row r="2412">
          <cell r="AA2412">
            <v>36037.72</v>
          </cell>
          <cell r="BG2412" t="str">
            <v>301</v>
          </cell>
        </row>
        <row r="2413">
          <cell r="AA2413">
            <v>1978169.42</v>
          </cell>
          <cell r="BG2413" t="str">
            <v>306</v>
          </cell>
        </row>
        <row r="2414">
          <cell r="AA2414">
            <v>1965526.89</v>
          </cell>
          <cell r="BG2414" t="str">
            <v>306</v>
          </cell>
        </row>
        <row r="2415">
          <cell r="AA2415">
            <v>1438899.25</v>
          </cell>
          <cell r="BG2415" t="str">
            <v>306</v>
          </cell>
        </row>
        <row r="2416">
          <cell r="AA2416">
            <v>2839829.66</v>
          </cell>
          <cell r="BG2416" t="str">
            <v>306</v>
          </cell>
        </row>
        <row r="2417">
          <cell r="AA2417">
            <v>48061.06</v>
          </cell>
          <cell r="BG2417" t="str">
            <v>306</v>
          </cell>
        </row>
        <row r="2418">
          <cell r="AA2418">
            <v>4477704.01</v>
          </cell>
          <cell r="BG2418" t="str">
            <v>306</v>
          </cell>
        </row>
        <row r="2419">
          <cell r="AA2419">
            <v>3558249.62</v>
          </cell>
          <cell r="BG2419" t="str">
            <v>306</v>
          </cell>
        </row>
        <row r="2420">
          <cell r="AA2420">
            <v>3558800</v>
          </cell>
          <cell r="BG2420" t="str">
            <v>306</v>
          </cell>
        </row>
        <row r="2421">
          <cell r="AA2421">
            <v>130809.95</v>
          </cell>
          <cell r="BG2421" t="str">
            <v>306</v>
          </cell>
        </row>
        <row r="2422">
          <cell r="AA2422">
            <v>18168</v>
          </cell>
          <cell r="BG2422" t="str">
            <v>306</v>
          </cell>
        </row>
        <row r="2423">
          <cell r="AA2423">
            <v>169497.3</v>
          </cell>
          <cell r="BG2423" t="str">
            <v>301</v>
          </cell>
        </row>
        <row r="2424">
          <cell r="AA2424">
            <v>880848.26</v>
          </cell>
          <cell r="BG2424" t="str">
            <v>301</v>
          </cell>
        </row>
        <row r="2425">
          <cell r="AA2425">
            <v>576319.18999999994</v>
          </cell>
          <cell r="BG2425" t="str">
            <v>301</v>
          </cell>
        </row>
        <row r="2426">
          <cell r="AA2426">
            <v>174361.94</v>
          </cell>
          <cell r="BG2426" t="str">
            <v>301</v>
          </cell>
        </row>
        <row r="2427">
          <cell r="AA2427">
            <v>339530</v>
          </cell>
          <cell r="BG2427" t="str">
            <v>301</v>
          </cell>
        </row>
        <row r="2428">
          <cell r="AA2428">
            <v>2178424.91</v>
          </cell>
          <cell r="BG2428" t="str">
            <v>301</v>
          </cell>
        </row>
        <row r="2429">
          <cell r="AA2429">
            <v>872245.8</v>
          </cell>
          <cell r="BG2429" t="str">
            <v>301</v>
          </cell>
        </row>
        <row r="2430">
          <cell r="AA2430">
            <v>1744491.6</v>
          </cell>
          <cell r="BG2430" t="str">
            <v>301</v>
          </cell>
        </row>
        <row r="2431">
          <cell r="AA2431">
            <v>6999999.9400000004</v>
          </cell>
          <cell r="BG2431" t="str">
            <v>306</v>
          </cell>
        </row>
        <row r="2432">
          <cell r="AA2432">
            <v>1999664.7</v>
          </cell>
          <cell r="BG2432" t="str">
            <v>306</v>
          </cell>
        </row>
        <row r="2433">
          <cell r="AA2433">
            <v>3315852</v>
          </cell>
          <cell r="BG2433" t="str">
            <v>306</v>
          </cell>
        </row>
        <row r="2434">
          <cell r="AA2434">
            <v>3410000</v>
          </cell>
          <cell r="BG2434" t="str">
            <v>306</v>
          </cell>
        </row>
        <row r="2435">
          <cell r="AA2435">
            <v>9750000.0099999998</v>
          </cell>
          <cell r="BG2435" t="str">
            <v>306</v>
          </cell>
        </row>
        <row r="2436">
          <cell r="AA2436">
            <v>9750000.0099999998</v>
          </cell>
          <cell r="BG2436" t="str">
            <v>306</v>
          </cell>
        </row>
        <row r="2437">
          <cell r="AA2437">
            <v>9666666.6699999999</v>
          </cell>
          <cell r="BG2437" t="str">
            <v>306</v>
          </cell>
        </row>
        <row r="2438">
          <cell r="AA2438">
            <v>9666666.6699999999</v>
          </cell>
          <cell r="BG2438" t="str">
            <v>306</v>
          </cell>
        </row>
        <row r="2439">
          <cell r="AA2439">
            <v>980580</v>
          </cell>
          <cell r="BG2439" t="str">
            <v>306</v>
          </cell>
        </row>
        <row r="2440">
          <cell r="AA2440">
            <v>137530.56</v>
          </cell>
          <cell r="BG2440" t="str">
            <v>313</v>
          </cell>
        </row>
        <row r="2441">
          <cell r="AA2441">
            <v>39583.47</v>
          </cell>
          <cell r="BG2441" t="str">
            <v>313</v>
          </cell>
        </row>
        <row r="2442">
          <cell r="AA2442">
            <v>312500</v>
          </cell>
          <cell r="BG2442" t="str">
            <v>313</v>
          </cell>
        </row>
        <row r="2443">
          <cell r="AA2443">
            <v>210320.24</v>
          </cell>
          <cell r="BG2443" t="str">
            <v>313</v>
          </cell>
        </row>
        <row r="2444">
          <cell r="AA2444">
            <v>262290.32</v>
          </cell>
          <cell r="BG2444" t="str">
            <v>313</v>
          </cell>
        </row>
        <row r="2445">
          <cell r="AA2445">
            <v>471081.32</v>
          </cell>
          <cell r="BG2445" t="str">
            <v>313</v>
          </cell>
        </row>
        <row r="2446">
          <cell r="AA2446">
            <v>36871.68</v>
          </cell>
          <cell r="BG2446" t="str">
            <v>313</v>
          </cell>
        </row>
        <row r="2447">
          <cell r="AA2447">
            <v>419334.09</v>
          </cell>
          <cell r="BG2447" t="str">
            <v>313</v>
          </cell>
        </row>
        <row r="2448">
          <cell r="AA2448">
            <v>469495.46</v>
          </cell>
          <cell r="BG2448" t="str">
            <v>313</v>
          </cell>
        </row>
        <row r="2449">
          <cell r="AA2449">
            <v>230100.67</v>
          </cell>
          <cell r="BG2449" t="str">
            <v>313</v>
          </cell>
        </row>
        <row r="2450">
          <cell r="AA2450">
            <v>151666.78</v>
          </cell>
          <cell r="BG2450" t="str">
            <v>313</v>
          </cell>
        </row>
        <row r="2451">
          <cell r="AA2451">
            <v>21263.53</v>
          </cell>
          <cell r="BG2451" t="str">
            <v>313</v>
          </cell>
        </row>
        <row r="2452">
          <cell r="AA2452">
            <v>13720.44</v>
          </cell>
          <cell r="BG2452" t="str">
            <v>313</v>
          </cell>
        </row>
        <row r="2453">
          <cell r="AA2453">
            <v>229562.48</v>
          </cell>
          <cell r="BG2453" t="str">
            <v>313</v>
          </cell>
        </row>
        <row r="2454">
          <cell r="AA2454">
            <v>184000.51</v>
          </cell>
          <cell r="BG2454" t="str">
            <v>313</v>
          </cell>
        </row>
        <row r="2455">
          <cell r="AA2455">
            <v>131250</v>
          </cell>
          <cell r="BG2455" t="str">
            <v>306</v>
          </cell>
        </row>
        <row r="2456">
          <cell r="AA2456">
            <v>11062.76</v>
          </cell>
          <cell r="BG2456" t="str">
            <v>313</v>
          </cell>
        </row>
        <row r="2457">
          <cell r="AA2457">
            <v>11834.06</v>
          </cell>
          <cell r="BG2457" t="str">
            <v>313</v>
          </cell>
        </row>
        <row r="2458">
          <cell r="AA2458">
            <v>71233.440000000002</v>
          </cell>
          <cell r="BG2458" t="str">
            <v>313</v>
          </cell>
        </row>
        <row r="2459">
          <cell r="AA2459">
            <v>133299.85</v>
          </cell>
          <cell r="BG2459" t="str">
            <v>313</v>
          </cell>
        </row>
        <row r="2460">
          <cell r="AA2460">
            <v>43775.12</v>
          </cell>
          <cell r="BG2460" t="str">
            <v>313</v>
          </cell>
        </row>
        <row r="2461">
          <cell r="AA2461">
            <v>49269.97</v>
          </cell>
          <cell r="BG2461" t="str">
            <v>313</v>
          </cell>
        </row>
        <row r="2462">
          <cell r="AA2462">
            <v>245031.67999999999</v>
          </cell>
          <cell r="BG2462" t="str">
            <v>313</v>
          </cell>
        </row>
        <row r="2463">
          <cell r="AA2463">
            <v>25333.47</v>
          </cell>
          <cell r="BG2463" t="str">
            <v>313</v>
          </cell>
        </row>
        <row r="2464">
          <cell r="AA2464">
            <v>9600.99</v>
          </cell>
          <cell r="BG2464" t="str">
            <v>313</v>
          </cell>
        </row>
        <row r="2465">
          <cell r="AA2465">
            <v>32582.35</v>
          </cell>
          <cell r="BG2465" t="str">
            <v>313</v>
          </cell>
        </row>
        <row r="2466">
          <cell r="AA2466">
            <v>459938.38</v>
          </cell>
          <cell r="BG2466" t="str">
            <v>306</v>
          </cell>
        </row>
        <row r="2467">
          <cell r="AA2467">
            <v>16703.97</v>
          </cell>
          <cell r="BG2467" t="str">
            <v>313</v>
          </cell>
        </row>
        <row r="2468">
          <cell r="AA2468">
            <v>157008.67000000001</v>
          </cell>
          <cell r="BG2468" t="str">
            <v>313</v>
          </cell>
        </row>
        <row r="2469">
          <cell r="AA2469">
            <v>190472.84</v>
          </cell>
          <cell r="BG2469" t="str">
            <v>313</v>
          </cell>
        </row>
        <row r="2470">
          <cell r="AA2470">
            <v>184348.26</v>
          </cell>
          <cell r="BG2470" t="str">
            <v>313</v>
          </cell>
        </row>
        <row r="2471">
          <cell r="AA2471">
            <v>16902.54</v>
          </cell>
          <cell r="BG2471" t="str">
            <v>313</v>
          </cell>
        </row>
        <row r="2472">
          <cell r="AA2472">
            <v>65209.21</v>
          </cell>
          <cell r="BG2472" t="str">
            <v>313</v>
          </cell>
        </row>
        <row r="2473">
          <cell r="AA2473">
            <v>368268.16</v>
          </cell>
          <cell r="BG2473" t="str">
            <v>313</v>
          </cell>
        </row>
        <row r="2474">
          <cell r="AA2474">
            <v>26266.560000000001</v>
          </cell>
          <cell r="BG2474" t="str">
            <v>313</v>
          </cell>
        </row>
        <row r="2475">
          <cell r="AA2475">
            <v>4723.45</v>
          </cell>
          <cell r="BG2475" t="str">
            <v>313</v>
          </cell>
        </row>
        <row r="2476">
          <cell r="AA2476">
            <v>1635.25</v>
          </cell>
          <cell r="BG2476" t="str">
            <v>308</v>
          </cell>
        </row>
        <row r="2477">
          <cell r="AA2477">
            <v>339285.82</v>
          </cell>
          <cell r="BG2477" t="str">
            <v>313</v>
          </cell>
        </row>
        <row r="2478">
          <cell r="AA2478">
            <v>295478.01</v>
          </cell>
          <cell r="BG2478" t="str">
            <v>313</v>
          </cell>
        </row>
        <row r="2479">
          <cell r="AA2479">
            <v>18041.3</v>
          </cell>
          <cell r="BG2479" t="str">
            <v>313</v>
          </cell>
        </row>
        <row r="2480">
          <cell r="AA2480">
            <v>481429.03</v>
          </cell>
          <cell r="BG2480" t="str">
            <v>313</v>
          </cell>
        </row>
        <row r="2481">
          <cell r="AA2481">
            <v>389870.04</v>
          </cell>
          <cell r="BG2481" t="str">
            <v>313</v>
          </cell>
        </row>
        <row r="2482">
          <cell r="AA2482">
            <v>26700.04</v>
          </cell>
          <cell r="BG2482" t="str">
            <v>313</v>
          </cell>
        </row>
        <row r="2483">
          <cell r="AA2483">
            <v>268333.58</v>
          </cell>
          <cell r="BG2483" t="str">
            <v>313</v>
          </cell>
        </row>
        <row r="2484">
          <cell r="AA2484">
            <v>1244250</v>
          </cell>
          <cell r="BG2484" t="str">
            <v>313</v>
          </cell>
        </row>
        <row r="2485">
          <cell r="AA2485">
            <v>10670.18</v>
          </cell>
          <cell r="BG2485" t="str">
            <v>313</v>
          </cell>
        </row>
        <row r="2486">
          <cell r="AA2486">
            <v>59984.62</v>
          </cell>
          <cell r="BG2486" t="str">
            <v>313</v>
          </cell>
        </row>
        <row r="2487">
          <cell r="AA2487">
            <v>40683.79</v>
          </cell>
          <cell r="BG2487" t="str">
            <v>313</v>
          </cell>
        </row>
        <row r="2488">
          <cell r="AA2488">
            <v>25535.54</v>
          </cell>
          <cell r="BG2488" t="str">
            <v>313</v>
          </cell>
        </row>
        <row r="2489">
          <cell r="AA2489">
            <v>16614.09</v>
          </cell>
          <cell r="BG2489" t="str">
            <v>313</v>
          </cell>
        </row>
        <row r="2490">
          <cell r="AA2490">
            <v>195623.3</v>
          </cell>
          <cell r="BG2490" t="str">
            <v>313</v>
          </cell>
        </row>
        <row r="2491">
          <cell r="AA2491">
            <v>74389.83</v>
          </cell>
          <cell r="BG2491" t="str">
            <v>313</v>
          </cell>
        </row>
        <row r="2492">
          <cell r="AA2492">
            <v>117000</v>
          </cell>
          <cell r="BG2492" t="str">
            <v>313</v>
          </cell>
        </row>
        <row r="2493">
          <cell r="AA2493">
            <v>231568.94</v>
          </cell>
          <cell r="BG2493" t="str">
            <v>313</v>
          </cell>
        </row>
        <row r="2494">
          <cell r="AA2494">
            <v>324399.99</v>
          </cell>
          <cell r="BG2494" t="str">
            <v>313</v>
          </cell>
        </row>
        <row r="2495">
          <cell r="AA2495">
            <v>4557.3900000000003</v>
          </cell>
          <cell r="BG2495" t="str">
            <v>313</v>
          </cell>
        </row>
        <row r="2496">
          <cell r="AA2496">
            <v>165481.89000000001</v>
          </cell>
          <cell r="BG2496" t="str">
            <v>313</v>
          </cell>
        </row>
        <row r="2497">
          <cell r="AA2497">
            <v>26666.74</v>
          </cell>
          <cell r="BG2497" t="str">
            <v>313</v>
          </cell>
        </row>
        <row r="2498">
          <cell r="AA2498">
            <v>186049.57</v>
          </cell>
          <cell r="BG2498" t="str">
            <v>313</v>
          </cell>
        </row>
        <row r="2499">
          <cell r="AA2499">
            <v>136716.94</v>
          </cell>
          <cell r="BG2499" t="str">
            <v>313</v>
          </cell>
        </row>
        <row r="2500">
          <cell r="AA2500">
            <v>511225.84</v>
          </cell>
          <cell r="BG2500" t="str">
            <v>313</v>
          </cell>
        </row>
        <row r="2501">
          <cell r="AA2501">
            <v>193419.09</v>
          </cell>
          <cell r="BG2501" t="str">
            <v>313</v>
          </cell>
        </row>
        <row r="2502">
          <cell r="AA2502">
            <v>95432.06</v>
          </cell>
          <cell r="BG2502" t="str">
            <v>313</v>
          </cell>
        </row>
        <row r="2503">
          <cell r="AA2503">
            <v>266363.90000000002</v>
          </cell>
          <cell r="BG2503" t="str">
            <v>313</v>
          </cell>
        </row>
        <row r="2504">
          <cell r="AA2504">
            <v>166836.14000000001</v>
          </cell>
          <cell r="BG2504" t="str">
            <v>313</v>
          </cell>
        </row>
        <row r="2505">
          <cell r="AA2505">
            <v>215867.29</v>
          </cell>
          <cell r="BG2505" t="str">
            <v>313</v>
          </cell>
        </row>
        <row r="2506">
          <cell r="AA2506">
            <v>193086.05</v>
          </cell>
          <cell r="BG2506" t="str">
            <v>313</v>
          </cell>
        </row>
        <row r="2507">
          <cell r="AA2507">
            <v>48750</v>
          </cell>
          <cell r="BG2507" t="str">
            <v>313</v>
          </cell>
        </row>
        <row r="2508">
          <cell r="AA2508">
            <v>56098.33</v>
          </cell>
          <cell r="BG2508" t="str">
            <v>313</v>
          </cell>
        </row>
        <row r="2509">
          <cell r="AA2509">
            <v>199824.44</v>
          </cell>
          <cell r="BG2509" t="str">
            <v>313</v>
          </cell>
        </row>
        <row r="2510">
          <cell r="AA2510">
            <v>170242.18</v>
          </cell>
          <cell r="BG2510" t="str">
            <v>313</v>
          </cell>
        </row>
        <row r="2511">
          <cell r="AA2511">
            <v>52287.38</v>
          </cell>
          <cell r="BG2511" t="str">
            <v>313</v>
          </cell>
        </row>
        <row r="2512">
          <cell r="AA2512">
            <v>29644.68</v>
          </cell>
          <cell r="BG2512" t="str">
            <v>313</v>
          </cell>
        </row>
        <row r="2513">
          <cell r="AA2513">
            <v>207314.63</v>
          </cell>
          <cell r="BG2513" t="str">
            <v>313</v>
          </cell>
        </row>
        <row r="2514">
          <cell r="AA2514">
            <v>1633553.31</v>
          </cell>
          <cell r="BG2514" t="str">
            <v>313</v>
          </cell>
        </row>
        <row r="2515">
          <cell r="AA2515">
            <v>1925000</v>
          </cell>
          <cell r="BG2515" t="str">
            <v>313</v>
          </cell>
        </row>
        <row r="2516">
          <cell r="AA2516">
            <v>91190.81</v>
          </cell>
          <cell r="BG2516" t="str">
            <v>313</v>
          </cell>
        </row>
        <row r="2517">
          <cell r="AA2517">
            <v>49267.17</v>
          </cell>
          <cell r="BG2517" t="str">
            <v>313</v>
          </cell>
        </row>
        <row r="2518">
          <cell r="AA2518">
            <v>144185.12</v>
          </cell>
          <cell r="BG2518" t="str">
            <v>313</v>
          </cell>
        </row>
        <row r="2519">
          <cell r="AA2519">
            <v>312280.39</v>
          </cell>
          <cell r="BG2519" t="str">
            <v>313</v>
          </cell>
        </row>
        <row r="2520">
          <cell r="AA2520">
            <v>387442.42</v>
          </cell>
          <cell r="BG2520" t="str">
            <v>313</v>
          </cell>
        </row>
        <row r="2521">
          <cell r="AA2521">
            <v>52552.41</v>
          </cell>
          <cell r="BG2521" t="str">
            <v>313</v>
          </cell>
        </row>
        <row r="2522">
          <cell r="AA2522">
            <v>222546.67</v>
          </cell>
          <cell r="BG2522" t="str">
            <v>313</v>
          </cell>
        </row>
        <row r="2523">
          <cell r="AA2523">
            <v>221025.87</v>
          </cell>
          <cell r="BG2523" t="str">
            <v>313</v>
          </cell>
        </row>
        <row r="2524">
          <cell r="AA2524">
            <v>11234.87</v>
          </cell>
          <cell r="BG2524" t="str">
            <v>313</v>
          </cell>
        </row>
        <row r="2525">
          <cell r="AA2525">
            <v>23118.69</v>
          </cell>
          <cell r="BG2525" t="str">
            <v>313</v>
          </cell>
        </row>
        <row r="2526">
          <cell r="AA2526">
            <v>34687.5</v>
          </cell>
          <cell r="BG2526" t="str">
            <v>313</v>
          </cell>
        </row>
        <row r="2527">
          <cell r="AA2527">
            <v>143408.14000000001</v>
          </cell>
          <cell r="BG2527" t="str">
            <v>313</v>
          </cell>
        </row>
        <row r="2528">
          <cell r="AA2528">
            <v>277822</v>
          </cell>
          <cell r="BG2528" t="str">
            <v>306</v>
          </cell>
        </row>
        <row r="2529">
          <cell r="AA2529">
            <v>232924.29</v>
          </cell>
          <cell r="BG2529" t="str">
            <v>306</v>
          </cell>
        </row>
        <row r="2530">
          <cell r="AA2530">
            <v>214597.29</v>
          </cell>
          <cell r="BG2530" t="str">
            <v>306</v>
          </cell>
        </row>
        <row r="2531">
          <cell r="AA2531">
            <v>376582.27</v>
          </cell>
          <cell r="BG2531" t="str">
            <v>306</v>
          </cell>
        </row>
        <row r="2532">
          <cell r="AA2532">
            <v>289994.74</v>
          </cell>
          <cell r="BG2532" t="str">
            <v>313</v>
          </cell>
        </row>
        <row r="2533">
          <cell r="AA2533">
            <v>233021.98</v>
          </cell>
          <cell r="BG2533" t="str">
            <v>313</v>
          </cell>
        </row>
        <row r="2534">
          <cell r="AA2534">
            <v>19500.14</v>
          </cell>
          <cell r="BG2534" t="str">
            <v>313</v>
          </cell>
        </row>
        <row r="2535">
          <cell r="AA2535">
            <v>3028.29</v>
          </cell>
          <cell r="BG2535" t="str">
            <v>313</v>
          </cell>
        </row>
        <row r="2536">
          <cell r="AA2536">
            <v>7667.96</v>
          </cell>
          <cell r="BG2536" t="str">
            <v>308</v>
          </cell>
        </row>
        <row r="2537">
          <cell r="AA2537">
            <v>414476.48</v>
          </cell>
          <cell r="BG2537" t="str">
            <v>313</v>
          </cell>
        </row>
        <row r="2538">
          <cell r="AA2538">
            <v>49890.2</v>
          </cell>
          <cell r="BG2538" t="str">
            <v>313</v>
          </cell>
        </row>
        <row r="2539">
          <cell r="AA2539">
            <v>624535.56999999995</v>
          </cell>
          <cell r="BG2539" t="str">
            <v>313</v>
          </cell>
        </row>
        <row r="2540">
          <cell r="AA2540">
            <v>179740.64</v>
          </cell>
          <cell r="BG2540" t="str">
            <v>313</v>
          </cell>
        </row>
        <row r="2541">
          <cell r="AA2541">
            <v>152968.66</v>
          </cell>
          <cell r="BG2541" t="str">
            <v>313</v>
          </cell>
        </row>
        <row r="2542">
          <cell r="AA2542">
            <v>31553.01</v>
          </cell>
          <cell r="BG2542" t="str">
            <v>313</v>
          </cell>
        </row>
        <row r="2543">
          <cell r="AA2543">
            <v>12518.37</v>
          </cell>
          <cell r="BG2543" t="str">
            <v>313</v>
          </cell>
        </row>
        <row r="2544">
          <cell r="AA2544">
            <v>10952.61</v>
          </cell>
          <cell r="BG2544" t="str">
            <v>313</v>
          </cell>
        </row>
        <row r="2545">
          <cell r="AA2545">
            <v>10170.42</v>
          </cell>
          <cell r="BG2545" t="str">
            <v>313</v>
          </cell>
        </row>
        <row r="2546">
          <cell r="AA2546">
            <v>61327.06</v>
          </cell>
          <cell r="BG2546" t="str">
            <v>313</v>
          </cell>
        </row>
        <row r="2547">
          <cell r="AA2547">
            <v>40079.86</v>
          </cell>
          <cell r="BG2547" t="str">
            <v>313</v>
          </cell>
        </row>
        <row r="2548">
          <cell r="AA2548">
            <v>140000</v>
          </cell>
          <cell r="BG2548" t="str">
            <v>313</v>
          </cell>
        </row>
        <row r="2549">
          <cell r="AA2549">
            <v>104546.87</v>
          </cell>
          <cell r="BG2549" t="str">
            <v>313</v>
          </cell>
        </row>
        <row r="2550">
          <cell r="AA2550">
            <v>37548.589999999997</v>
          </cell>
          <cell r="BG2550" t="str">
            <v>313</v>
          </cell>
        </row>
        <row r="2551">
          <cell r="AA2551">
            <v>63517.4</v>
          </cell>
          <cell r="BG2551" t="str">
            <v>313</v>
          </cell>
        </row>
        <row r="2552">
          <cell r="AA2552">
            <v>48930.32</v>
          </cell>
          <cell r="BG2552" t="str">
            <v>313</v>
          </cell>
        </row>
        <row r="2553">
          <cell r="AA2553">
            <v>23349.51</v>
          </cell>
          <cell r="BG2553" t="str">
            <v>313</v>
          </cell>
        </row>
        <row r="2554">
          <cell r="AA2554">
            <v>13258.69</v>
          </cell>
          <cell r="BG2554" t="str">
            <v>313</v>
          </cell>
        </row>
        <row r="2555">
          <cell r="AA2555">
            <v>10756.61</v>
          </cell>
          <cell r="BG2555" t="str">
            <v>313</v>
          </cell>
        </row>
        <row r="2556">
          <cell r="AA2556">
            <v>86959.34</v>
          </cell>
          <cell r="BG2556" t="str">
            <v>313</v>
          </cell>
        </row>
        <row r="2557">
          <cell r="AA2557">
            <v>3708.23</v>
          </cell>
          <cell r="BG2557" t="str">
            <v>313</v>
          </cell>
        </row>
        <row r="2558">
          <cell r="AA2558">
            <v>11913.56</v>
          </cell>
          <cell r="BG2558" t="str">
            <v>313</v>
          </cell>
        </row>
        <row r="2559">
          <cell r="AA2559">
            <v>18333.46</v>
          </cell>
          <cell r="BG2559" t="str">
            <v>313</v>
          </cell>
        </row>
        <row r="2560">
          <cell r="AA2560">
            <v>41000</v>
          </cell>
          <cell r="BG2560" t="str">
            <v>313</v>
          </cell>
        </row>
        <row r="2561">
          <cell r="AA2561">
            <v>11520.21</v>
          </cell>
          <cell r="BG2561" t="str">
            <v>313</v>
          </cell>
        </row>
        <row r="2562">
          <cell r="AA2562">
            <v>239610.99</v>
          </cell>
          <cell r="BG2562" t="str">
            <v>313</v>
          </cell>
        </row>
        <row r="2563">
          <cell r="AA2563">
            <v>128133.48</v>
          </cell>
          <cell r="BG2563" t="str">
            <v>313</v>
          </cell>
        </row>
        <row r="2564">
          <cell r="AA2564">
            <v>332011.01</v>
          </cell>
          <cell r="BG2564" t="str">
            <v>313</v>
          </cell>
        </row>
        <row r="2565">
          <cell r="AA2565">
            <v>539539.15</v>
          </cell>
          <cell r="BG2565" t="str">
            <v>313</v>
          </cell>
        </row>
        <row r="2566">
          <cell r="AA2566">
            <v>1689484.3</v>
          </cell>
          <cell r="BG2566" t="str">
            <v>313</v>
          </cell>
        </row>
        <row r="2567">
          <cell r="AA2567">
            <v>141078.25</v>
          </cell>
          <cell r="BG2567" t="str">
            <v>313</v>
          </cell>
        </row>
        <row r="2568">
          <cell r="AA2568">
            <v>954085.81</v>
          </cell>
          <cell r="BG2568" t="str">
            <v>313</v>
          </cell>
        </row>
        <row r="2569">
          <cell r="AA2569">
            <v>72200.92</v>
          </cell>
          <cell r="BG2569" t="str">
            <v>313</v>
          </cell>
        </row>
        <row r="2570">
          <cell r="AA2570">
            <v>57263.25</v>
          </cell>
          <cell r="BG2570" t="str">
            <v>313</v>
          </cell>
        </row>
        <row r="2571">
          <cell r="AA2571">
            <v>47288.29</v>
          </cell>
          <cell r="BG2571" t="str">
            <v>313</v>
          </cell>
        </row>
        <row r="2572">
          <cell r="AA2572">
            <v>263409.68</v>
          </cell>
          <cell r="BG2572" t="str">
            <v>313</v>
          </cell>
        </row>
        <row r="2573">
          <cell r="AA2573">
            <v>333095.86</v>
          </cell>
          <cell r="BG2573" t="str">
            <v>313</v>
          </cell>
        </row>
        <row r="2574">
          <cell r="AA2574">
            <v>140000.26</v>
          </cell>
          <cell r="BG2574" t="str">
            <v>313</v>
          </cell>
        </row>
        <row r="2575">
          <cell r="AA2575">
            <v>237541.06</v>
          </cell>
          <cell r="BG2575" t="str">
            <v>313</v>
          </cell>
        </row>
        <row r="2576">
          <cell r="AA2576">
            <v>801338.34</v>
          </cell>
          <cell r="BG2576" t="str">
            <v>313</v>
          </cell>
        </row>
        <row r="2577">
          <cell r="AA2577">
            <v>1470707.63</v>
          </cell>
          <cell r="BG2577" t="str">
            <v>313</v>
          </cell>
        </row>
        <row r="2578">
          <cell r="AA2578">
            <v>569741.59</v>
          </cell>
          <cell r="BG2578" t="str">
            <v>313</v>
          </cell>
        </row>
        <row r="2579">
          <cell r="AA2579">
            <v>397111.65</v>
          </cell>
          <cell r="BG2579" t="str">
            <v>313</v>
          </cell>
        </row>
        <row r="2580">
          <cell r="AA2580">
            <v>520585.6</v>
          </cell>
          <cell r="BG2580" t="str">
            <v>313</v>
          </cell>
        </row>
        <row r="2581">
          <cell r="AA2581">
            <v>825000</v>
          </cell>
          <cell r="BG2581" t="str">
            <v>313</v>
          </cell>
        </row>
        <row r="2582">
          <cell r="AA2582">
            <v>636331.48</v>
          </cell>
          <cell r="BG2582" t="str">
            <v>313</v>
          </cell>
        </row>
        <row r="2583">
          <cell r="AA2583">
            <v>182514.66</v>
          </cell>
          <cell r="BG2583" t="str">
            <v>313</v>
          </cell>
        </row>
        <row r="2584">
          <cell r="AA2584">
            <v>1120324.5</v>
          </cell>
          <cell r="BG2584" t="str">
            <v>313</v>
          </cell>
        </row>
        <row r="2585">
          <cell r="AA2585">
            <v>1032161.86</v>
          </cell>
          <cell r="BG2585" t="str">
            <v>313</v>
          </cell>
        </row>
        <row r="2586">
          <cell r="AA2586">
            <v>159812.06</v>
          </cell>
          <cell r="BG2586" t="str">
            <v>313</v>
          </cell>
        </row>
        <row r="2587">
          <cell r="AA2587">
            <v>1467484.97</v>
          </cell>
          <cell r="BG2587" t="str">
            <v>313</v>
          </cell>
        </row>
        <row r="2588">
          <cell r="AA2588">
            <v>143924.1</v>
          </cell>
          <cell r="BG2588" t="str">
            <v>313</v>
          </cell>
        </row>
        <row r="2589">
          <cell r="AA2589">
            <v>1500000</v>
          </cell>
          <cell r="BG2589" t="str">
            <v>313</v>
          </cell>
        </row>
        <row r="2590">
          <cell r="AA2590">
            <v>142515.18</v>
          </cell>
          <cell r="BG2590" t="str">
            <v>313</v>
          </cell>
        </row>
        <row r="2591">
          <cell r="AA2591">
            <v>223092.06</v>
          </cell>
          <cell r="BG2591" t="str">
            <v>313</v>
          </cell>
        </row>
        <row r="2592">
          <cell r="AA2592">
            <v>161089.56</v>
          </cell>
          <cell r="BG2592" t="str">
            <v>313</v>
          </cell>
        </row>
        <row r="2593">
          <cell r="AA2593">
            <v>339750.14</v>
          </cell>
          <cell r="BG2593" t="str">
            <v>313</v>
          </cell>
        </row>
        <row r="2594">
          <cell r="AA2594">
            <v>131171.47</v>
          </cell>
          <cell r="BG2594" t="str">
            <v>313</v>
          </cell>
        </row>
        <row r="2595">
          <cell r="AA2595">
            <v>226071.06</v>
          </cell>
          <cell r="BG2595" t="str">
            <v>313</v>
          </cell>
        </row>
        <row r="2596">
          <cell r="AA2596">
            <v>340616.95</v>
          </cell>
          <cell r="BG2596" t="str">
            <v>313</v>
          </cell>
        </row>
        <row r="2597">
          <cell r="AA2597">
            <v>853199.24</v>
          </cell>
          <cell r="BG2597" t="str">
            <v>313</v>
          </cell>
        </row>
        <row r="2598">
          <cell r="AA2598">
            <v>320000.12</v>
          </cell>
          <cell r="BG2598" t="str">
            <v>313</v>
          </cell>
        </row>
        <row r="2599">
          <cell r="AA2599">
            <v>100000.27</v>
          </cell>
          <cell r="BG2599" t="str">
            <v>313</v>
          </cell>
        </row>
        <row r="2600">
          <cell r="AA2600">
            <v>200000.03</v>
          </cell>
          <cell r="BG2600" t="str">
            <v>313</v>
          </cell>
        </row>
        <row r="2601">
          <cell r="AA2601">
            <v>458752.82</v>
          </cell>
          <cell r="BG2601" t="str">
            <v>313</v>
          </cell>
        </row>
        <row r="2602">
          <cell r="AA2602">
            <v>573906.18000000005</v>
          </cell>
          <cell r="BG2602" t="str">
            <v>313</v>
          </cell>
        </row>
        <row r="2603">
          <cell r="AA2603">
            <v>375000</v>
          </cell>
          <cell r="BG2603" t="str">
            <v>313</v>
          </cell>
        </row>
        <row r="2604">
          <cell r="AA2604">
            <v>400000</v>
          </cell>
          <cell r="BG2604" t="str">
            <v>313</v>
          </cell>
        </row>
        <row r="2605">
          <cell r="AA2605">
            <v>339639.77</v>
          </cell>
          <cell r="BG2605" t="str">
            <v>313</v>
          </cell>
        </row>
        <row r="2606">
          <cell r="AA2606">
            <v>50417.33</v>
          </cell>
          <cell r="BG2606" t="str">
            <v>308</v>
          </cell>
        </row>
        <row r="2607">
          <cell r="AA2607">
            <v>1117577</v>
          </cell>
          <cell r="BG2607" t="str">
            <v>313</v>
          </cell>
        </row>
        <row r="2608">
          <cell r="AA2608">
            <v>413860</v>
          </cell>
          <cell r="BG2608" t="str">
            <v>313</v>
          </cell>
        </row>
        <row r="2609">
          <cell r="AA2609">
            <v>725027.73</v>
          </cell>
          <cell r="BG2609" t="str">
            <v>313</v>
          </cell>
        </row>
        <row r="2610">
          <cell r="AA2610">
            <v>229591.4</v>
          </cell>
          <cell r="BG2610" t="str">
            <v>313</v>
          </cell>
        </row>
        <row r="2611">
          <cell r="AA2611">
            <v>316437</v>
          </cell>
          <cell r="BG2611" t="str">
            <v>313</v>
          </cell>
        </row>
        <row r="2612">
          <cell r="AA2612">
            <v>412647.03</v>
          </cell>
          <cell r="BG2612" t="str">
            <v>313</v>
          </cell>
        </row>
        <row r="2613">
          <cell r="AA2613">
            <v>400848.22</v>
          </cell>
          <cell r="BG2613" t="str">
            <v>301</v>
          </cell>
        </row>
        <row r="2614">
          <cell r="AA2614">
            <v>939827.73</v>
          </cell>
          <cell r="BG2614" t="str">
            <v>301</v>
          </cell>
        </row>
        <row r="2615">
          <cell r="AA2615">
            <v>681798.92</v>
          </cell>
          <cell r="BG2615" t="str">
            <v>301</v>
          </cell>
        </row>
        <row r="2616">
          <cell r="AA2616">
            <v>405066.34</v>
          </cell>
          <cell r="BG2616" t="str">
            <v>301</v>
          </cell>
        </row>
        <row r="2617">
          <cell r="AA2617">
            <v>128199.25</v>
          </cell>
          <cell r="BG2617" t="str">
            <v>308</v>
          </cell>
        </row>
        <row r="2618">
          <cell r="AA2618">
            <v>714285.76</v>
          </cell>
          <cell r="BG2618" t="str">
            <v>313</v>
          </cell>
        </row>
        <row r="2619">
          <cell r="AA2619">
            <v>333957.28000000003</v>
          </cell>
          <cell r="BG2619" t="str">
            <v>313</v>
          </cell>
        </row>
        <row r="2620">
          <cell r="AA2620">
            <v>151270.54999999999</v>
          </cell>
          <cell r="BG2620" t="str">
            <v>313</v>
          </cell>
        </row>
        <row r="2621">
          <cell r="AA2621">
            <v>360000</v>
          </cell>
          <cell r="BG2621" t="str">
            <v>313</v>
          </cell>
        </row>
        <row r="2622">
          <cell r="AA2622">
            <v>243354.67</v>
          </cell>
          <cell r="BG2622" t="str">
            <v>313</v>
          </cell>
        </row>
        <row r="2623">
          <cell r="AA2623">
            <v>221775.4</v>
          </cell>
          <cell r="BG2623" t="str">
            <v>313</v>
          </cell>
        </row>
        <row r="2624">
          <cell r="AA2624">
            <v>234123.57</v>
          </cell>
          <cell r="BG2624" t="str">
            <v>313</v>
          </cell>
        </row>
        <row r="2625">
          <cell r="AA2625">
            <v>98667.36</v>
          </cell>
          <cell r="BG2625" t="str">
            <v>313</v>
          </cell>
        </row>
        <row r="2626">
          <cell r="AA2626">
            <v>368852.33</v>
          </cell>
          <cell r="BG2626" t="str">
            <v>313</v>
          </cell>
        </row>
        <row r="2627">
          <cell r="AA2627">
            <v>12719.07</v>
          </cell>
          <cell r="BG2627" t="str">
            <v>313</v>
          </cell>
        </row>
        <row r="2628">
          <cell r="AA2628">
            <v>57765.66</v>
          </cell>
          <cell r="BG2628" t="str">
            <v>313</v>
          </cell>
        </row>
        <row r="2629">
          <cell r="AA2629">
            <v>259946.06</v>
          </cell>
          <cell r="BG2629" t="str">
            <v>313</v>
          </cell>
        </row>
        <row r="2630">
          <cell r="AA2630">
            <v>27168.04</v>
          </cell>
          <cell r="BG2630" t="str">
            <v>313</v>
          </cell>
        </row>
        <row r="2631">
          <cell r="AA2631">
            <v>129172.4</v>
          </cell>
          <cell r="BG2631" t="str">
            <v>313</v>
          </cell>
        </row>
        <row r="2632">
          <cell r="AA2632">
            <v>120829.23</v>
          </cell>
          <cell r="BG2632" t="str">
            <v>313</v>
          </cell>
        </row>
        <row r="2633">
          <cell r="AA2633">
            <v>533277.09</v>
          </cell>
          <cell r="BG2633" t="str">
            <v>313</v>
          </cell>
        </row>
        <row r="2634">
          <cell r="AA2634">
            <v>112848.98</v>
          </cell>
          <cell r="BG2634" t="str">
            <v>313</v>
          </cell>
        </row>
        <row r="2635">
          <cell r="AA2635">
            <v>164624.54</v>
          </cell>
          <cell r="BG2635" t="str">
            <v>313</v>
          </cell>
        </row>
        <row r="2636">
          <cell r="AA2636">
            <v>70000</v>
          </cell>
          <cell r="BG2636" t="str">
            <v>313</v>
          </cell>
        </row>
        <row r="2637">
          <cell r="AA2637">
            <v>569838.05000000005</v>
          </cell>
          <cell r="BG2637" t="str">
            <v>313</v>
          </cell>
        </row>
        <row r="2638">
          <cell r="AA2638">
            <v>1378109.77</v>
          </cell>
          <cell r="BG2638" t="str">
            <v>313</v>
          </cell>
        </row>
        <row r="2639">
          <cell r="AA2639">
            <v>198930.78</v>
          </cell>
          <cell r="BG2639" t="str">
            <v>313</v>
          </cell>
        </row>
        <row r="2640">
          <cell r="AA2640">
            <v>145706.76</v>
          </cell>
          <cell r="BG2640" t="str">
            <v>313</v>
          </cell>
        </row>
        <row r="2641">
          <cell r="AA2641">
            <v>10252.07</v>
          </cell>
          <cell r="BG2641" t="str">
            <v>313</v>
          </cell>
        </row>
        <row r="2642">
          <cell r="AA2642">
            <v>116108.05</v>
          </cell>
          <cell r="BG2642" t="str">
            <v>313</v>
          </cell>
        </row>
        <row r="2643">
          <cell r="AA2643">
            <v>873556.38</v>
          </cell>
          <cell r="BG2643" t="str">
            <v>313</v>
          </cell>
        </row>
        <row r="2644">
          <cell r="AA2644">
            <v>135321.32999999999</v>
          </cell>
          <cell r="BG2644" t="str">
            <v>313</v>
          </cell>
        </row>
        <row r="2645">
          <cell r="AA2645">
            <v>333996.05</v>
          </cell>
          <cell r="BG2645" t="str">
            <v>313</v>
          </cell>
        </row>
        <row r="2646">
          <cell r="AA2646">
            <v>250064.39</v>
          </cell>
          <cell r="BG2646" t="str">
            <v>313</v>
          </cell>
        </row>
        <row r="2647">
          <cell r="AA2647">
            <v>61131.03</v>
          </cell>
          <cell r="BG2647" t="str">
            <v>313</v>
          </cell>
        </row>
        <row r="2648">
          <cell r="AA2648">
            <v>154725.14000000001</v>
          </cell>
          <cell r="BG2648" t="str">
            <v>313</v>
          </cell>
        </row>
        <row r="2649">
          <cell r="AA2649">
            <v>387500</v>
          </cell>
          <cell r="BG2649" t="str">
            <v>313</v>
          </cell>
        </row>
        <row r="2650">
          <cell r="AA2650">
            <v>411609.59</v>
          </cell>
          <cell r="BG2650" t="str">
            <v>313</v>
          </cell>
        </row>
        <row r="2651">
          <cell r="AA2651">
            <v>240105.57</v>
          </cell>
          <cell r="BG2651" t="str">
            <v>313</v>
          </cell>
        </row>
        <row r="2652">
          <cell r="AA2652">
            <v>308707.20000000001</v>
          </cell>
          <cell r="BG2652" t="str">
            <v>313</v>
          </cell>
        </row>
        <row r="2653">
          <cell r="AA2653">
            <v>225929.98</v>
          </cell>
          <cell r="BG2653" t="str">
            <v>313</v>
          </cell>
        </row>
        <row r="2654">
          <cell r="AA2654">
            <v>374159.41</v>
          </cell>
          <cell r="BG2654" t="str">
            <v>313</v>
          </cell>
        </row>
        <row r="2655">
          <cell r="AA2655">
            <v>317010.95</v>
          </cell>
          <cell r="BG2655" t="str">
            <v>313</v>
          </cell>
        </row>
        <row r="2656">
          <cell r="AA2656">
            <v>38791.199999999997</v>
          </cell>
          <cell r="BG2656" t="str">
            <v>313</v>
          </cell>
        </row>
        <row r="2657">
          <cell r="AA2657">
            <v>13018.67</v>
          </cell>
          <cell r="BG2657" t="str">
            <v>313</v>
          </cell>
        </row>
        <row r="2658">
          <cell r="AA2658">
            <v>215417.65</v>
          </cell>
          <cell r="BG2658" t="str">
            <v>313</v>
          </cell>
        </row>
        <row r="2659">
          <cell r="AA2659">
            <v>651117.56999999995</v>
          </cell>
          <cell r="BG2659" t="str">
            <v>313</v>
          </cell>
        </row>
        <row r="2660">
          <cell r="AA2660">
            <v>1038608.27</v>
          </cell>
          <cell r="BG2660" t="str">
            <v>313</v>
          </cell>
        </row>
        <row r="2661">
          <cell r="AA2661">
            <v>128749.9</v>
          </cell>
          <cell r="BG2661" t="str">
            <v>313</v>
          </cell>
        </row>
        <row r="2662">
          <cell r="AA2662">
            <v>349081.44</v>
          </cell>
          <cell r="BG2662" t="str">
            <v>313</v>
          </cell>
        </row>
        <row r="2663">
          <cell r="AA2663">
            <v>1163604.95</v>
          </cell>
          <cell r="BG2663" t="str">
            <v>313</v>
          </cell>
        </row>
        <row r="2664">
          <cell r="AA2664">
            <v>1185244.52</v>
          </cell>
          <cell r="BG2664" t="str">
            <v>313</v>
          </cell>
        </row>
        <row r="2665">
          <cell r="AA2665">
            <v>723339.37</v>
          </cell>
          <cell r="BG2665" t="str">
            <v>313</v>
          </cell>
        </row>
        <row r="2666">
          <cell r="AA2666">
            <v>90417.39</v>
          </cell>
          <cell r="BG2666" t="str">
            <v>313</v>
          </cell>
        </row>
        <row r="2667">
          <cell r="AA2667">
            <v>651014.63</v>
          </cell>
          <cell r="BG2667" t="str">
            <v>313</v>
          </cell>
        </row>
        <row r="2668">
          <cell r="AA2668">
            <v>753390.46</v>
          </cell>
          <cell r="BG2668" t="str">
            <v>313</v>
          </cell>
        </row>
        <row r="2669">
          <cell r="AA2669">
            <v>127292.17</v>
          </cell>
          <cell r="BG2669" t="str">
            <v>313</v>
          </cell>
        </row>
        <row r="2670">
          <cell r="AA2670">
            <v>930617.84</v>
          </cell>
          <cell r="BG2670" t="str">
            <v>313</v>
          </cell>
        </row>
        <row r="2671">
          <cell r="AA2671">
            <v>1000000</v>
          </cell>
          <cell r="BG2671" t="str">
            <v>313</v>
          </cell>
        </row>
        <row r="2672">
          <cell r="AA2672">
            <v>19833.62</v>
          </cell>
          <cell r="BG2672" t="str">
            <v>313</v>
          </cell>
        </row>
        <row r="2673">
          <cell r="AA2673">
            <v>260902.56</v>
          </cell>
          <cell r="BG2673" t="str">
            <v>313</v>
          </cell>
        </row>
        <row r="2674">
          <cell r="AA2674">
            <v>221443.97</v>
          </cell>
          <cell r="BG2674" t="str">
            <v>313</v>
          </cell>
        </row>
        <row r="2675">
          <cell r="AA2675">
            <v>49684.1</v>
          </cell>
          <cell r="BG2675" t="str">
            <v>313</v>
          </cell>
        </row>
        <row r="2676">
          <cell r="AA2676">
            <v>21108.48</v>
          </cell>
          <cell r="BG2676" t="str">
            <v>313</v>
          </cell>
        </row>
        <row r="2677">
          <cell r="AA2677">
            <v>149946.54</v>
          </cell>
          <cell r="BG2677" t="str">
            <v>313</v>
          </cell>
        </row>
        <row r="2678">
          <cell r="AA2678">
            <v>79974.66</v>
          </cell>
          <cell r="BG2678" t="str">
            <v>313</v>
          </cell>
        </row>
        <row r="2679">
          <cell r="AA2679">
            <v>56833.67</v>
          </cell>
          <cell r="BG2679" t="str">
            <v>308</v>
          </cell>
        </row>
        <row r="2680">
          <cell r="AA2680">
            <v>420977.79</v>
          </cell>
          <cell r="BG2680" t="str">
            <v>313</v>
          </cell>
        </row>
        <row r="2681">
          <cell r="AA2681">
            <v>2230331.64</v>
          </cell>
          <cell r="BG2681" t="str">
            <v>313</v>
          </cell>
        </row>
        <row r="2682">
          <cell r="AA2682">
            <v>736691.48</v>
          </cell>
          <cell r="BG2682" t="str">
            <v>313</v>
          </cell>
        </row>
        <row r="2683">
          <cell r="AA2683">
            <v>51912.94</v>
          </cell>
          <cell r="BG2683" t="str">
            <v>313</v>
          </cell>
        </row>
        <row r="2684">
          <cell r="AA2684">
            <v>133333.6</v>
          </cell>
          <cell r="BG2684" t="str">
            <v>313</v>
          </cell>
        </row>
        <row r="2685">
          <cell r="AA2685">
            <v>81388.13</v>
          </cell>
          <cell r="BG2685" t="str">
            <v>313</v>
          </cell>
        </row>
        <row r="2686">
          <cell r="AA2686">
            <v>191196</v>
          </cell>
          <cell r="BG2686" t="str">
            <v>313</v>
          </cell>
        </row>
        <row r="2687">
          <cell r="AA2687">
            <v>111763.77</v>
          </cell>
          <cell r="BG2687" t="str">
            <v>313</v>
          </cell>
        </row>
        <row r="2688">
          <cell r="AA2688">
            <v>230231.5</v>
          </cell>
          <cell r="BG2688" t="str">
            <v>313</v>
          </cell>
        </row>
        <row r="2689">
          <cell r="AA2689">
            <v>616247.6</v>
          </cell>
          <cell r="BG2689" t="str">
            <v>313</v>
          </cell>
        </row>
        <row r="2690">
          <cell r="AA2690">
            <v>688750</v>
          </cell>
          <cell r="BG2690" t="str">
            <v>313</v>
          </cell>
        </row>
        <row r="2691">
          <cell r="AA2691">
            <v>468021.74</v>
          </cell>
          <cell r="BG2691" t="str">
            <v>313</v>
          </cell>
        </row>
        <row r="2692">
          <cell r="AA2692">
            <v>476150.43</v>
          </cell>
          <cell r="BG2692" t="str">
            <v>313</v>
          </cell>
        </row>
        <row r="2693">
          <cell r="AA2693">
            <v>427086.32</v>
          </cell>
          <cell r="BG2693" t="str">
            <v>313</v>
          </cell>
        </row>
        <row r="2694">
          <cell r="AA2694">
            <v>460168.51</v>
          </cell>
          <cell r="BG2694" t="str">
            <v>313</v>
          </cell>
        </row>
        <row r="2695">
          <cell r="AA2695">
            <v>580000</v>
          </cell>
          <cell r="BG2695" t="str">
            <v>313</v>
          </cell>
        </row>
        <row r="2696">
          <cell r="AA2696">
            <v>37481.279999999999</v>
          </cell>
          <cell r="BG2696" t="str">
            <v>313</v>
          </cell>
        </row>
        <row r="2697">
          <cell r="AA2697">
            <v>42750.23</v>
          </cell>
          <cell r="BG2697" t="str">
            <v>313</v>
          </cell>
        </row>
        <row r="2698">
          <cell r="AA2698">
            <v>63328.7</v>
          </cell>
          <cell r="BG2698" t="str">
            <v>313</v>
          </cell>
        </row>
        <row r="2699">
          <cell r="AA2699">
            <v>1261442.67</v>
          </cell>
          <cell r="BG2699" t="str">
            <v>313</v>
          </cell>
        </row>
        <row r="2700">
          <cell r="AA2700">
            <v>2854.1</v>
          </cell>
          <cell r="BG2700" t="str">
            <v>313</v>
          </cell>
        </row>
        <row r="2701">
          <cell r="AA2701">
            <v>120639.6</v>
          </cell>
          <cell r="BG2701" t="str">
            <v>313</v>
          </cell>
        </row>
        <row r="2702">
          <cell r="AA2702">
            <v>381793.83</v>
          </cell>
          <cell r="BG2702" t="str">
            <v>313</v>
          </cell>
        </row>
        <row r="2703">
          <cell r="AA2703">
            <v>72764.42</v>
          </cell>
          <cell r="BG2703" t="str">
            <v>313</v>
          </cell>
        </row>
        <row r="2704">
          <cell r="AA2704">
            <v>201274.3</v>
          </cell>
          <cell r="BG2704" t="str">
            <v>313</v>
          </cell>
        </row>
        <row r="2705">
          <cell r="AA2705">
            <v>288125.25</v>
          </cell>
          <cell r="BG2705" t="str">
            <v>313</v>
          </cell>
        </row>
        <row r="2706">
          <cell r="AA2706">
            <v>221021.87</v>
          </cell>
          <cell r="BG2706" t="str">
            <v>313</v>
          </cell>
        </row>
        <row r="2707">
          <cell r="AA2707">
            <v>219431.93</v>
          </cell>
          <cell r="BG2707" t="str">
            <v>313</v>
          </cell>
        </row>
        <row r="2708">
          <cell r="AA2708">
            <v>188000</v>
          </cell>
          <cell r="BG2708" t="str">
            <v>313</v>
          </cell>
        </row>
        <row r="2709">
          <cell r="AA2709">
            <v>856779.37</v>
          </cell>
          <cell r="BG2709" t="str">
            <v>313</v>
          </cell>
        </row>
        <row r="2710">
          <cell r="AA2710">
            <v>374254.25</v>
          </cell>
          <cell r="BG2710" t="str">
            <v>313</v>
          </cell>
        </row>
        <row r="2711">
          <cell r="AA2711">
            <v>1714285.72</v>
          </cell>
          <cell r="BG2711" t="str">
            <v>313</v>
          </cell>
        </row>
        <row r="2712">
          <cell r="AA2712">
            <v>1812500.03</v>
          </cell>
          <cell r="BG2712" t="str">
            <v>313</v>
          </cell>
        </row>
        <row r="2713">
          <cell r="AA2713">
            <v>266004.11</v>
          </cell>
          <cell r="BG2713" t="str">
            <v>313</v>
          </cell>
        </row>
        <row r="2714">
          <cell r="AA2714">
            <v>284977.53000000003</v>
          </cell>
          <cell r="BG2714" t="str">
            <v>313</v>
          </cell>
        </row>
        <row r="2715">
          <cell r="AA2715">
            <v>193404.99</v>
          </cell>
          <cell r="BG2715" t="str">
            <v>313</v>
          </cell>
        </row>
        <row r="2716">
          <cell r="AA2716">
            <v>193404.99</v>
          </cell>
          <cell r="BG2716" t="str">
            <v>313</v>
          </cell>
        </row>
        <row r="2717">
          <cell r="AA2717">
            <v>381170.23</v>
          </cell>
          <cell r="BG2717" t="str">
            <v>313</v>
          </cell>
        </row>
        <row r="2718">
          <cell r="AA2718">
            <v>366477.29</v>
          </cell>
          <cell r="BG2718" t="str">
            <v>313</v>
          </cell>
        </row>
        <row r="2719">
          <cell r="AA2719">
            <v>631360.82999999996</v>
          </cell>
          <cell r="BG2719" t="str">
            <v>313</v>
          </cell>
        </row>
        <row r="2720">
          <cell r="AA2720">
            <v>734930.93</v>
          </cell>
          <cell r="BG2720" t="str">
            <v>313</v>
          </cell>
        </row>
        <row r="2721">
          <cell r="AA2721">
            <v>153344.48000000001</v>
          </cell>
          <cell r="BG2721" t="str">
            <v>313</v>
          </cell>
        </row>
        <row r="2722">
          <cell r="AA2722">
            <v>1030349.89</v>
          </cell>
          <cell r="BG2722" t="str">
            <v>313</v>
          </cell>
        </row>
        <row r="2723">
          <cell r="AA2723">
            <v>388051.82</v>
          </cell>
          <cell r="BG2723" t="str">
            <v>313</v>
          </cell>
        </row>
        <row r="2724">
          <cell r="AA2724">
            <v>288750</v>
          </cell>
          <cell r="BG2724" t="str">
            <v>313</v>
          </cell>
        </row>
        <row r="2725">
          <cell r="AA2725">
            <v>166101.29</v>
          </cell>
          <cell r="BG2725" t="str">
            <v>313</v>
          </cell>
        </row>
        <row r="2726">
          <cell r="AA2726">
            <v>137500</v>
          </cell>
          <cell r="BG2726" t="str">
            <v>313</v>
          </cell>
        </row>
        <row r="2727">
          <cell r="AA2727">
            <v>138007.66</v>
          </cell>
          <cell r="BG2727" t="str">
            <v>313</v>
          </cell>
        </row>
        <row r="2728">
          <cell r="AA2728">
            <v>705679.94</v>
          </cell>
          <cell r="BG2728" t="str">
            <v>313</v>
          </cell>
        </row>
        <row r="2729">
          <cell r="AA2729">
            <v>275000</v>
          </cell>
          <cell r="BG2729" t="str">
            <v>313</v>
          </cell>
        </row>
        <row r="2730">
          <cell r="AA2730">
            <v>587767.71</v>
          </cell>
          <cell r="BG2730" t="str">
            <v>313</v>
          </cell>
        </row>
        <row r="2731">
          <cell r="AA2731">
            <v>281964.46000000002</v>
          </cell>
          <cell r="BG2731" t="str">
            <v>313</v>
          </cell>
        </row>
        <row r="2732">
          <cell r="AA2732">
            <v>773676.41</v>
          </cell>
          <cell r="BG2732" t="str">
            <v>313</v>
          </cell>
        </row>
        <row r="2733">
          <cell r="AA2733">
            <v>253946.78</v>
          </cell>
          <cell r="BG2733" t="str">
            <v>313</v>
          </cell>
        </row>
        <row r="2734">
          <cell r="AA2734">
            <v>65826.52</v>
          </cell>
          <cell r="BG2734" t="str">
            <v>313</v>
          </cell>
        </row>
        <row r="2735">
          <cell r="AA2735">
            <v>13962.2</v>
          </cell>
          <cell r="BG2735" t="str">
            <v>313</v>
          </cell>
        </row>
        <row r="2736">
          <cell r="AA2736">
            <v>23114.91</v>
          </cell>
          <cell r="BG2736" t="str">
            <v>313</v>
          </cell>
        </row>
        <row r="2737">
          <cell r="AA2737">
            <v>41131.89</v>
          </cell>
          <cell r="BG2737" t="str">
            <v>313</v>
          </cell>
        </row>
        <row r="2738">
          <cell r="AA2738">
            <v>94868.01</v>
          </cell>
          <cell r="BG2738" t="str">
            <v>313</v>
          </cell>
        </row>
        <row r="2739">
          <cell r="AA2739">
            <v>145887.78</v>
          </cell>
          <cell r="BG2739" t="str">
            <v>313</v>
          </cell>
        </row>
        <row r="2740">
          <cell r="AA2740">
            <v>36038.370000000003</v>
          </cell>
          <cell r="BG2740" t="str">
            <v>313</v>
          </cell>
        </row>
        <row r="2741">
          <cell r="AA2741">
            <v>138768.48000000001</v>
          </cell>
          <cell r="BG2741" t="str">
            <v>313</v>
          </cell>
        </row>
        <row r="2742">
          <cell r="AA2742">
            <v>180182.39</v>
          </cell>
          <cell r="BG2742" t="str">
            <v>313</v>
          </cell>
        </row>
        <row r="2743">
          <cell r="AA2743">
            <v>190828.2</v>
          </cell>
          <cell r="BG2743" t="str">
            <v>313</v>
          </cell>
        </row>
        <row r="2744">
          <cell r="AA2744">
            <v>30000</v>
          </cell>
          <cell r="BG2744" t="str">
            <v>313</v>
          </cell>
        </row>
        <row r="2745">
          <cell r="AA2745">
            <v>42162.39</v>
          </cell>
          <cell r="BG2745" t="str">
            <v>313</v>
          </cell>
        </row>
        <row r="2746">
          <cell r="AA2746">
            <v>40000</v>
          </cell>
          <cell r="BG2746" t="str">
            <v>313</v>
          </cell>
        </row>
        <row r="2747">
          <cell r="AA2747">
            <v>943250</v>
          </cell>
          <cell r="BG2747" t="str">
            <v>313</v>
          </cell>
        </row>
        <row r="2748">
          <cell r="AA2748">
            <v>193091.04</v>
          </cell>
          <cell r="BG2748" t="str">
            <v>313</v>
          </cell>
        </row>
        <row r="2749">
          <cell r="AA2749">
            <v>70539.100000000006</v>
          </cell>
          <cell r="BG2749" t="str">
            <v>313</v>
          </cell>
        </row>
        <row r="2750">
          <cell r="AA2750">
            <v>345159.02</v>
          </cell>
          <cell r="BG2750" t="str">
            <v>313</v>
          </cell>
        </row>
        <row r="2751">
          <cell r="AA2751">
            <v>49308.43</v>
          </cell>
          <cell r="BG2751" t="str">
            <v>313</v>
          </cell>
        </row>
        <row r="2752">
          <cell r="AA2752">
            <v>330000</v>
          </cell>
          <cell r="BG2752" t="str">
            <v>313</v>
          </cell>
        </row>
        <row r="2753">
          <cell r="AA2753">
            <v>16000</v>
          </cell>
          <cell r="BG2753" t="str">
            <v>313</v>
          </cell>
        </row>
        <row r="2754">
          <cell r="AA2754">
            <v>19550.38</v>
          </cell>
          <cell r="BG2754" t="str">
            <v>313</v>
          </cell>
        </row>
        <row r="2755">
          <cell r="AA2755">
            <v>129262.33</v>
          </cell>
          <cell r="BG2755" t="str">
            <v>313</v>
          </cell>
        </row>
        <row r="2756">
          <cell r="AA2756">
            <v>76722.62</v>
          </cell>
          <cell r="BG2756" t="str">
            <v>313</v>
          </cell>
        </row>
        <row r="2757">
          <cell r="AA2757">
            <v>17934.38</v>
          </cell>
          <cell r="BG2757" t="str">
            <v>313</v>
          </cell>
        </row>
        <row r="2758">
          <cell r="AA2758">
            <v>23636.48</v>
          </cell>
          <cell r="BG2758" t="str">
            <v>313</v>
          </cell>
        </row>
        <row r="2759">
          <cell r="AA2759">
            <v>53139.14</v>
          </cell>
          <cell r="BG2759" t="str">
            <v>313</v>
          </cell>
        </row>
        <row r="2760">
          <cell r="AA2760">
            <v>509739.03</v>
          </cell>
          <cell r="BG2760" t="str">
            <v>313</v>
          </cell>
        </row>
        <row r="2761">
          <cell r="AA2761">
            <v>150000</v>
          </cell>
          <cell r="BG2761" t="str">
            <v>313</v>
          </cell>
        </row>
        <row r="2762">
          <cell r="AA2762">
            <v>291102.59000000003</v>
          </cell>
          <cell r="BG2762" t="str">
            <v>313</v>
          </cell>
        </row>
        <row r="2763">
          <cell r="AA2763">
            <v>207252.99</v>
          </cell>
          <cell r="BG2763" t="str">
            <v>313</v>
          </cell>
        </row>
        <row r="2764">
          <cell r="AA2764">
            <v>29126.9</v>
          </cell>
          <cell r="BG2764" t="str">
            <v>313</v>
          </cell>
        </row>
        <row r="2765">
          <cell r="AA2765">
            <v>200000</v>
          </cell>
          <cell r="BG2765" t="str">
            <v>313</v>
          </cell>
        </row>
        <row r="2766">
          <cell r="AA2766">
            <v>95549.54</v>
          </cell>
          <cell r="BG2766" t="str">
            <v>313</v>
          </cell>
        </row>
        <row r="2767">
          <cell r="AA2767">
            <v>200117.16</v>
          </cell>
          <cell r="BG2767" t="str">
            <v>313</v>
          </cell>
        </row>
        <row r="2768">
          <cell r="AA2768">
            <v>21671.08</v>
          </cell>
          <cell r="BG2768" t="str">
            <v>313</v>
          </cell>
        </row>
        <row r="2769">
          <cell r="AA2769">
            <v>38298.32</v>
          </cell>
          <cell r="BG2769" t="str">
            <v>313</v>
          </cell>
        </row>
        <row r="2770">
          <cell r="AA2770">
            <v>122130.04</v>
          </cell>
          <cell r="BG2770" t="str">
            <v>313</v>
          </cell>
        </row>
        <row r="2771">
          <cell r="AA2771">
            <v>40540.81</v>
          </cell>
          <cell r="BG2771" t="str">
            <v>313</v>
          </cell>
        </row>
        <row r="2772">
          <cell r="AA2772">
            <v>66661.05</v>
          </cell>
          <cell r="BG2772" t="str">
            <v>313</v>
          </cell>
        </row>
        <row r="2773">
          <cell r="AA2773">
            <v>47238.7</v>
          </cell>
          <cell r="BG2773" t="str">
            <v>313</v>
          </cell>
        </row>
        <row r="2774">
          <cell r="AA2774">
            <v>500000</v>
          </cell>
          <cell r="BG2774" t="str">
            <v>313</v>
          </cell>
        </row>
        <row r="2775">
          <cell r="AA2775">
            <v>676799.49</v>
          </cell>
          <cell r="BG2775" t="str">
            <v>313</v>
          </cell>
        </row>
        <row r="2776">
          <cell r="AA2776">
            <v>193419.09</v>
          </cell>
          <cell r="BG2776" t="str">
            <v>313</v>
          </cell>
        </row>
        <row r="2777">
          <cell r="AA2777">
            <v>197584.15</v>
          </cell>
          <cell r="BG2777" t="str">
            <v>313</v>
          </cell>
        </row>
        <row r="2778">
          <cell r="AA2778">
            <v>153048.29</v>
          </cell>
          <cell r="BG2778" t="str">
            <v>313</v>
          </cell>
        </row>
        <row r="2779">
          <cell r="AA2779">
            <v>40066.94</v>
          </cell>
          <cell r="BG2779" t="str">
            <v>313</v>
          </cell>
        </row>
        <row r="2780">
          <cell r="AA2780">
            <v>6553.13</v>
          </cell>
          <cell r="BG2780" t="str">
            <v>313</v>
          </cell>
        </row>
        <row r="2781">
          <cell r="AA2781">
            <v>7561.34</v>
          </cell>
          <cell r="BG2781" t="str">
            <v>313</v>
          </cell>
        </row>
        <row r="2782">
          <cell r="AA2782">
            <v>1151198.75</v>
          </cell>
          <cell r="BG2782" t="str">
            <v>313</v>
          </cell>
        </row>
        <row r="2783">
          <cell r="AA2783">
            <v>1325919.8500000001</v>
          </cell>
          <cell r="BG2783" t="str">
            <v>313</v>
          </cell>
        </row>
        <row r="2784">
          <cell r="AA2784">
            <v>1836186.42</v>
          </cell>
          <cell r="BG2784" t="str">
            <v>313</v>
          </cell>
        </row>
        <row r="2785">
          <cell r="AA2785">
            <v>450000</v>
          </cell>
          <cell r="BG2785" t="str">
            <v>313</v>
          </cell>
        </row>
        <row r="2786">
          <cell r="AA2786">
            <v>342498.16</v>
          </cell>
          <cell r="BG2786" t="str">
            <v>313</v>
          </cell>
        </row>
        <row r="2787">
          <cell r="AA2787">
            <v>502619.65</v>
          </cell>
          <cell r="BG2787" t="str">
            <v>313</v>
          </cell>
        </row>
        <row r="2788">
          <cell r="AA2788">
            <v>473336.11</v>
          </cell>
          <cell r="BG2788" t="str">
            <v>313</v>
          </cell>
        </row>
        <row r="2789">
          <cell r="AA2789">
            <v>59274.47</v>
          </cell>
          <cell r="BG2789" t="str">
            <v>313</v>
          </cell>
        </row>
        <row r="2790">
          <cell r="AA2790">
            <v>395163.16</v>
          </cell>
          <cell r="BG2790" t="str">
            <v>313</v>
          </cell>
        </row>
        <row r="2791">
          <cell r="AA2791">
            <v>150437.70000000001</v>
          </cell>
          <cell r="BG2791" t="str">
            <v>313</v>
          </cell>
        </row>
        <row r="2792">
          <cell r="AA2792">
            <v>133637.68</v>
          </cell>
          <cell r="BG2792" t="str">
            <v>313</v>
          </cell>
        </row>
        <row r="2793">
          <cell r="AA2793">
            <v>114644.57</v>
          </cell>
          <cell r="BG2793" t="str">
            <v>313</v>
          </cell>
        </row>
        <row r="2794">
          <cell r="AA2794">
            <v>144747.97</v>
          </cell>
          <cell r="BG2794" t="str">
            <v>313</v>
          </cell>
        </row>
        <row r="2795">
          <cell r="AA2795">
            <v>1677193.94</v>
          </cell>
          <cell r="BG2795" t="str">
            <v>313</v>
          </cell>
        </row>
        <row r="2796">
          <cell r="AA2796">
            <v>2280000</v>
          </cell>
          <cell r="BG2796" t="str">
            <v>313</v>
          </cell>
        </row>
        <row r="2797">
          <cell r="AA2797">
            <v>23229.99</v>
          </cell>
          <cell r="BG2797" t="str">
            <v>313</v>
          </cell>
        </row>
        <row r="2798">
          <cell r="AA2798">
            <v>6389.06</v>
          </cell>
          <cell r="BG2798" t="str">
            <v>313</v>
          </cell>
        </row>
        <row r="2799">
          <cell r="AA2799">
            <v>64191.37</v>
          </cell>
          <cell r="BG2799" t="str">
            <v>313</v>
          </cell>
        </row>
        <row r="2800">
          <cell r="AA2800">
            <v>204129</v>
          </cell>
          <cell r="BG2800" t="str">
            <v>313</v>
          </cell>
        </row>
        <row r="2801">
          <cell r="AA2801">
            <v>195357.51</v>
          </cell>
          <cell r="BG2801" t="str">
            <v>313</v>
          </cell>
        </row>
        <row r="2802">
          <cell r="AA2802">
            <v>74423.8</v>
          </cell>
          <cell r="BG2802" t="str">
            <v>313</v>
          </cell>
        </row>
        <row r="2803">
          <cell r="AA2803">
            <v>150623.24</v>
          </cell>
          <cell r="BG2803" t="str">
            <v>313</v>
          </cell>
        </row>
        <row r="2804">
          <cell r="AA2804">
            <v>193973.2</v>
          </cell>
          <cell r="BG2804" t="str">
            <v>313</v>
          </cell>
        </row>
        <row r="2805">
          <cell r="AA2805">
            <v>14598.92</v>
          </cell>
          <cell r="BG2805" t="str">
            <v>313</v>
          </cell>
        </row>
        <row r="2806">
          <cell r="AA2806">
            <v>143121.15</v>
          </cell>
          <cell r="BG2806" t="str">
            <v>313</v>
          </cell>
        </row>
        <row r="2807">
          <cell r="AA2807">
            <v>200060.33</v>
          </cell>
          <cell r="BG2807" t="str">
            <v>313</v>
          </cell>
        </row>
        <row r="2808">
          <cell r="AA2808">
            <v>200000</v>
          </cell>
          <cell r="BG2808" t="str">
            <v>313</v>
          </cell>
        </row>
        <row r="2809">
          <cell r="AA2809">
            <v>138990.98000000001</v>
          </cell>
          <cell r="BG2809" t="str">
            <v>313</v>
          </cell>
        </row>
        <row r="2810">
          <cell r="AA2810">
            <v>43722.99</v>
          </cell>
          <cell r="BG2810" t="str">
            <v>313</v>
          </cell>
        </row>
        <row r="2811">
          <cell r="AA2811">
            <v>139319.70000000001</v>
          </cell>
          <cell r="BG2811" t="str">
            <v>313</v>
          </cell>
        </row>
        <row r="2812">
          <cell r="AA2812">
            <v>1470.53</v>
          </cell>
          <cell r="BG2812" t="str">
            <v>313</v>
          </cell>
        </row>
        <row r="2813">
          <cell r="AA2813">
            <v>266790.43</v>
          </cell>
          <cell r="BG2813" t="str">
            <v>313</v>
          </cell>
        </row>
        <row r="2814">
          <cell r="AA2814">
            <v>285789.42</v>
          </cell>
          <cell r="BG2814" t="str">
            <v>313</v>
          </cell>
        </row>
        <row r="2815">
          <cell r="AA2815">
            <v>178445.98</v>
          </cell>
          <cell r="BG2815" t="str">
            <v>313</v>
          </cell>
        </row>
        <row r="2816">
          <cell r="AA2816">
            <v>457149.71</v>
          </cell>
          <cell r="BG2816" t="str">
            <v>313</v>
          </cell>
        </row>
        <row r="2817">
          <cell r="AA2817">
            <v>42716.22</v>
          </cell>
          <cell r="BG2817" t="str">
            <v>313</v>
          </cell>
        </row>
        <row r="2818">
          <cell r="AA2818">
            <v>29102.35</v>
          </cell>
          <cell r="BG2818" t="str">
            <v>313</v>
          </cell>
        </row>
        <row r="2819">
          <cell r="AA2819">
            <v>760000.01</v>
          </cell>
          <cell r="BG2819" t="str">
            <v>313</v>
          </cell>
        </row>
        <row r="2820">
          <cell r="AA2820">
            <v>475000.01</v>
          </cell>
          <cell r="BG2820" t="str">
            <v>313</v>
          </cell>
        </row>
        <row r="2821">
          <cell r="AA2821">
            <v>475000.01</v>
          </cell>
          <cell r="BG2821" t="str">
            <v>313</v>
          </cell>
        </row>
        <row r="2822">
          <cell r="AA2822">
            <v>100000</v>
          </cell>
          <cell r="BG2822" t="str">
            <v>313</v>
          </cell>
        </row>
        <row r="2823">
          <cell r="AA2823">
            <v>234294.41</v>
          </cell>
          <cell r="BG2823" t="str">
            <v>313</v>
          </cell>
        </row>
        <row r="2824">
          <cell r="AA2824">
            <v>357234.08</v>
          </cell>
          <cell r="BG2824" t="str">
            <v>313</v>
          </cell>
        </row>
        <row r="2825">
          <cell r="AA2825">
            <v>40642.14</v>
          </cell>
          <cell r="BG2825" t="str">
            <v>313</v>
          </cell>
        </row>
        <row r="2826">
          <cell r="AA2826">
            <v>28183.1</v>
          </cell>
          <cell r="BG2826" t="str">
            <v>313</v>
          </cell>
        </row>
        <row r="2827">
          <cell r="AA2827">
            <v>205771.78</v>
          </cell>
          <cell r="BG2827" t="str">
            <v>313</v>
          </cell>
        </row>
        <row r="2828">
          <cell r="AA2828">
            <v>268680.37</v>
          </cell>
          <cell r="BG2828" t="str">
            <v>313</v>
          </cell>
        </row>
        <row r="2829">
          <cell r="AA2829">
            <v>91053.62</v>
          </cell>
          <cell r="BG2829" t="str">
            <v>313</v>
          </cell>
        </row>
        <row r="2830">
          <cell r="AA2830">
            <v>2500</v>
          </cell>
          <cell r="BG2830" t="str">
            <v>313</v>
          </cell>
        </row>
        <row r="2831">
          <cell r="AA2831">
            <v>11009.18</v>
          </cell>
          <cell r="BG2831" t="str">
            <v>313</v>
          </cell>
        </row>
        <row r="2832">
          <cell r="AA2832">
            <v>145866.23000000001</v>
          </cell>
          <cell r="BG2832" t="str">
            <v>313</v>
          </cell>
        </row>
        <row r="2833">
          <cell r="AA2833">
            <v>382243.67</v>
          </cell>
          <cell r="BG2833" t="str">
            <v>313</v>
          </cell>
        </row>
        <row r="2834">
          <cell r="AA2834">
            <v>58598.080000000002</v>
          </cell>
          <cell r="BG2834" t="str">
            <v>313</v>
          </cell>
        </row>
        <row r="2835">
          <cell r="AA2835">
            <v>23637.27</v>
          </cell>
          <cell r="BG2835" t="str">
            <v>313</v>
          </cell>
        </row>
        <row r="2836">
          <cell r="AA2836">
            <v>45286.37</v>
          </cell>
          <cell r="BG2836" t="str">
            <v>313</v>
          </cell>
        </row>
        <row r="2837">
          <cell r="AA2837">
            <v>30941.99</v>
          </cell>
          <cell r="BG2837" t="str">
            <v>313</v>
          </cell>
        </row>
        <row r="2838">
          <cell r="AA2838">
            <v>915913.2</v>
          </cell>
          <cell r="BG2838" t="str">
            <v>313</v>
          </cell>
        </row>
        <row r="2839">
          <cell r="AA2839">
            <v>401156.17</v>
          </cell>
          <cell r="BG2839" t="str">
            <v>313</v>
          </cell>
        </row>
        <row r="2840">
          <cell r="AA2840">
            <v>208241.08</v>
          </cell>
          <cell r="BG2840" t="str">
            <v>313</v>
          </cell>
        </row>
        <row r="2841">
          <cell r="AA2841">
            <v>74000</v>
          </cell>
          <cell r="BG2841" t="str">
            <v>313</v>
          </cell>
        </row>
        <row r="2842">
          <cell r="AA2842">
            <v>80045.59</v>
          </cell>
          <cell r="BG2842" t="str">
            <v>313</v>
          </cell>
        </row>
        <row r="2843">
          <cell r="AA2843">
            <v>18608.240000000002</v>
          </cell>
          <cell r="BG2843" t="str">
            <v>313</v>
          </cell>
        </row>
        <row r="2844">
          <cell r="AA2844">
            <v>341801</v>
          </cell>
          <cell r="BG2844" t="str">
            <v>313</v>
          </cell>
        </row>
        <row r="2845">
          <cell r="AA2845">
            <v>20018.25</v>
          </cell>
          <cell r="BG2845" t="str">
            <v>313</v>
          </cell>
        </row>
        <row r="2846">
          <cell r="AA2846">
            <v>152775.89000000001</v>
          </cell>
          <cell r="BG2846" t="str">
            <v>313</v>
          </cell>
        </row>
        <row r="2847">
          <cell r="AA2847">
            <v>300365.92</v>
          </cell>
          <cell r="BG2847" t="str">
            <v>313</v>
          </cell>
        </row>
        <row r="2848">
          <cell r="AA2848">
            <v>120000</v>
          </cell>
          <cell r="BG2848" t="str">
            <v>313</v>
          </cell>
        </row>
        <row r="2849">
          <cell r="AA2849">
            <v>58190.61</v>
          </cell>
          <cell r="BG2849" t="str">
            <v>313</v>
          </cell>
        </row>
        <row r="2850">
          <cell r="AA2850">
            <v>452821.63</v>
          </cell>
          <cell r="BG2850" t="str">
            <v>313</v>
          </cell>
        </row>
        <row r="2851">
          <cell r="AA2851">
            <v>1169649.03</v>
          </cell>
          <cell r="BG2851" t="str">
            <v>313</v>
          </cell>
        </row>
        <row r="2852">
          <cell r="AA2852">
            <v>43909.120000000003</v>
          </cell>
          <cell r="BG2852" t="str">
            <v>313</v>
          </cell>
        </row>
        <row r="2853">
          <cell r="AA2853">
            <v>241773.86</v>
          </cell>
          <cell r="BG2853" t="str">
            <v>313</v>
          </cell>
        </row>
        <row r="2854">
          <cell r="AA2854">
            <v>124278.27</v>
          </cell>
          <cell r="BG2854" t="str">
            <v>313</v>
          </cell>
        </row>
        <row r="2855">
          <cell r="AA2855">
            <v>28883.3</v>
          </cell>
          <cell r="BG2855" t="str">
            <v>313</v>
          </cell>
        </row>
        <row r="2856">
          <cell r="AA2856">
            <v>290128.65999999997</v>
          </cell>
          <cell r="BG2856" t="str">
            <v>313</v>
          </cell>
        </row>
        <row r="2857">
          <cell r="AA2857">
            <v>110352.48</v>
          </cell>
          <cell r="BG2857" t="str">
            <v>313</v>
          </cell>
        </row>
        <row r="2858">
          <cell r="AA2858">
            <v>478027.16</v>
          </cell>
          <cell r="BG2858" t="str">
            <v>313</v>
          </cell>
        </row>
        <row r="2859">
          <cell r="AA2859">
            <v>30695.45</v>
          </cell>
          <cell r="BG2859" t="str">
            <v>313</v>
          </cell>
        </row>
        <row r="2860">
          <cell r="AA2860">
            <v>24000</v>
          </cell>
          <cell r="BG2860" t="str">
            <v>313</v>
          </cell>
        </row>
        <row r="2861">
          <cell r="AA2861">
            <v>272222.2</v>
          </cell>
          <cell r="BG2861" t="str">
            <v>313</v>
          </cell>
        </row>
        <row r="2862">
          <cell r="AA2862">
            <v>142127.72</v>
          </cell>
          <cell r="BG2862" t="str">
            <v>313</v>
          </cell>
        </row>
        <row r="2863">
          <cell r="AA2863">
            <v>243948.76</v>
          </cell>
          <cell r="BG2863" t="str">
            <v>313</v>
          </cell>
        </row>
        <row r="2864">
          <cell r="AA2864">
            <v>168062.31</v>
          </cell>
          <cell r="BG2864" t="str">
            <v>313</v>
          </cell>
        </row>
        <row r="2865">
          <cell r="AA2865">
            <v>269500</v>
          </cell>
          <cell r="BG2865" t="str">
            <v>313</v>
          </cell>
        </row>
        <row r="2866">
          <cell r="AA2866">
            <v>128823.99</v>
          </cell>
          <cell r="BG2866" t="str">
            <v>313</v>
          </cell>
        </row>
        <row r="2867">
          <cell r="AA2867">
            <v>422130.76</v>
          </cell>
          <cell r="BG2867" t="str">
            <v>313</v>
          </cell>
        </row>
        <row r="2868">
          <cell r="AA2868">
            <v>16565.12</v>
          </cell>
          <cell r="BG2868" t="str">
            <v>313</v>
          </cell>
        </row>
        <row r="2869">
          <cell r="AA2869">
            <v>5826.92</v>
          </cell>
          <cell r="BG2869" t="str">
            <v>313</v>
          </cell>
        </row>
        <row r="2870">
          <cell r="AA2870">
            <v>75000</v>
          </cell>
          <cell r="BG2870" t="str">
            <v>313</v>
          </cell>
        </row>
        <row r="2871">
          <cell r="AA2871">
            <v>165310.5</v>
          </cell>
          <cell r="BG2871" t="str">
            <v>313</v>
          </cell>
        </row>
        <row r="2872">
          <cell r="AA2872">
            <v>4218.22</v>
          </cell>
          <cell r="BG2872" t="str">
            <v>313</v>
          </cell>
        </row>
        <row r="2873">
          <cell r="AA2873">
            <v>203436.96</v>
          </cell>
          <cell r="BG2873" t="str">
            <v>313</v>
          </cell>
        </row>
        <row r="2874">
          <cell r="AA2874">
            <v>21929.84</v>
          </cell>
          <cell r="BG2874" t="str">
            <v>313</v>
          </cell>
        </row>
        <row r="2875">
          <cell r="AA2875">
            <v>18843.34</v>
          </cell>
          <cell r="BG2875" t="str">
            <v>313</v>
          </cell>
        </row>
        <row r="2876">
          <cell r="AA2876">
            <v>145456.19</v>
          </cell>
          <cell r="BG2876" t="str">
            <v>313</v>
          </cell>
        </row>
        <row r="2877">
          <cell r="AA2877">
            <v>320535.33</v>
          </cell>
          <cell r="BG2877" t="str">
            <v>313</v>
          </cell>
        </row>
        <row r="2878">
          <cell r="AA2878">
            <v>1046639</v>
          </cell>
          <cell r="BG2878" t="str">
            <v>313</v>
          </cell>
        </row>
        <row r="2879">
          <cell r="AA2879">
            <v>311043.52</v>
          </cell>
          <cell r="BG2879" t="str">
            <v>313</v>
          </cell>
        </row>
        <row r="2880">
          <cell r="AA2880">
            <v>45000</v>
          </cell>
          <cell r="BG2880" t="str">
            <v>313</v>
          </cell>
        </row>
        <row r="2881">
          <cell r="AA2881">
            <v>265834.09999999998</v>
          </cell>
          <cell r="BG2881" t="str">
            <v>313</v>
          </cell>
        </row>
        <row r="2882">
          <cell r="AA2882">
            <v>34425.31</v>
          </cell>
          <cell r="BG2882" t="str">
            <v>313</v>
          </cell>
        </row>
        <row r="2883">
          <cell r="AA2883">
            <v>7138.01</v>
          </cell>
          <cell r="BG2883" t="str">
            <v>313</v>
          </cell>
        </row>
        <row r="2884">
          <cell r="AA2884">
            <v>8800</v>
          </cell>
          <cell r="BG2884" t="str">
            <v>313</v>
          </cell>
        </row>
        <row r="2885">
          <cell r="AA2885">
            <v>66829.460000000006</v>
          </cell>
          <cell r="BG2885" t="str">
            <v>313</v>
          </cell>
        </row>
        <row r="2886">
          <cell r="AA2886">
            <v>147780.38</v>
          </cell>
          <cell r="BG2886" t="str">
            <v>313</v>
          </cell>
        </row>
        <row r="2887">
          <cell r="AA2887">
            <v>100000</v>
          </cell>
          <cell r="BG2887" t="str">
            <v>313</v>
          </cell>
        </row>
        <row r="2888">
          <cell r="AA2888">
            <v>95426.33</v>
          </cell>
          <cell r="BG2888" t="str">
            <v>313</v>
          </cell>
        </row>
        <row r="2889">
          <cell r="AA2889">
            <v>154902.64000000001</v>
          </cell>
          <cell r="BG2889" t="str">
            <v>313</v>
          </cell>
        </row>
        <row r="2890">
          <cell r="AA2890">
            <v>184400.56</v>
          </cell>
          <cell r="BG2890" t="str">
            <v>313</v>
          </cell>
        </row>
        <row r="2891">
          <cell r="AA2891">
            <v>202069.56</v>
          </cell>
          <cell r="BG2891" t="str">
            <v>308</v>
          </cell>
        </row>
        <row r="2892">
          <cell r="AA2892">
            <v>173724.26</v>
          </cell>
          <cell r="BG2892" t="str">
            <v>313</v>
          </cell>
        </row>
        <row r="2893">
          <cell r="AA2893">
            <v>274453.15999999997</v>
          </cell>
          <cell r="BG2893" t="str">
            <v>313</v>
          </cell>
        </row>
        <row r="2894">
          <cell r="AA2894">
            <v>391901.5</v>
          </cell>
          <cell r="BG2894" t="str">
            <v>313</v>
          </cell>
        </row>
        <row r="2895">
          <cell r="AA2895">
            <v>226071.06</v>
          </cell>
          <cell r="BG2895" t="str">
            <v>313</v>
          </cell>
        </row>
        <row r="2896">
          <cell r="AA2896">
            <v>381755.08</v>
          </cell>
          <cell r="BG2896" t="str">
            <v>313</v>
          </cell>
        </row>
        <row r="2897">
          <cell r="AA2897">
            <v>23333.64</v>
          </cell>
          <cell r="BG2897" t="str">
            <v>313</v>
          </cell>
        </row>
        <row r="2898">
          <cell r="AA2898">
            <v>23333.64</v>
          </cell>
          <cell r="BG2898" t="str">
            <v>313</v>
          </cell>
        </row>
        <row r="2899">
          <cell r="AA2899">
            <v>43430.94</v>
          </cell>
          <cell r="BG2899" t="str">
            <v>313</v>
          </cell>
        </row>
        <row r="2900">
          <cell r="AA2900">
            <v>141865.76</v>
          </cell>
          <cell r="BG2900" t="str">
            <v>313</v>
          </cell>
        </row>
        <row r="2901">
          <cell r="AA2901">
            <v>52752.25</v>
          </cell>
          <cell r="BG2901" t="str">
            <v>313</v>
          </cell>
        </row>
        <row r="2902">
          <cell r="AA2902">
            <v>153093.74</v>
          </cell>
          <cell r="BG2902" t="str">
            <v>313</v>
          </cell>
        </row>
        <row r="2903">
          <cell r="AA2903">
            <v>259000</v>
          </cell>
          <cell r="BG2903" t="str">
            <v>313</v>
          </cell>
        </row>
        <row r="2904">
          <cell r="AA2904">
            <v>141900</v>
          </cell>
          <cell r="BG2904" t="str">
            <v>313</v>
          </cell>
        </row>
        <row r="2905">
          <cell r="AA2905">
            <v>193197.12</v>
          </cell>
          <cell r="BG2905" t="str">
            <v>313</v>
          </cell>
        </row>
        <row r="2906">
          <cell r="AA2906">
            <v>225000.11</v>
          </cell>
          <cell r="BG2906" t="str">
            <v>313</v>
          </cell>
        </row>
        <row r="2907">
          <cell r="AA2907">
            <v>462500</v>
          </cell>
          <cell r="BG2907" t="str">
            <v>313</v>
          </cell>
        </row>
        <row r="2908">
          <cell r="AA2908">
            <v>543964.65</v>
          </cell>
          <cell r="BG2908" t="str">
            <v>313</v>
          </cell>
        </row>
        <row r="2909">
          <cell r="AA2909">
            <v>225421.19</v>
          </cell>
          <cell r="BG2909" t="str">
            <v>313</v>
          </cell>
        </row>
        <row r="2910">
          <cell r="AA2910">
            <v>1076383.23</v>
          </cell>
          <cell r="BG2910" t="str">
            <v>313</v>
          </cell>
        </row>
        <row r="2911">
          <cell r="AA2911">
            <v>318720.40000000002</v>
          </cell>
          <cell r="BG2911" t="str">
            <v>313</v>
          </cell>
        </row>
        <row r="2912">
          <cell r="AA2912">
            <v>1237500</v>
          </cell>
          <cell r="BG2912" t="str">
            <v>313</v>
          </cell>
        </row>
        <row r="2913">
          <cell r="AA2913">
            <v>1675000</v>
          </cell>
          <cell r="BG2913" t="str">
            <v>313</v>
          </cell>
        </row>
        <row r="2914">
          <cell r="AA2914">
            <v>1200000</v>
          </cell>
          <cell r="BG2914" t="str">
            <v>313</v>
          </cell>
        </row>
        <row r="2915">
          <cell r="AA2915">
            <v>1900000.01</v>
          </cell>
          <cell r="BG2915" t="str">
            <v>313</v>
          </cell>
        </row>
        <row r="2916">
          <cell r="AA2916">
            <v>242917.67</v>
          </cell>
          <cell r="BG2916" t="str">
            <v>313</v>
          </cell>
        </row>
        <row r="2917">
          <cell r="AA2917">
            <v>38227.93</v>
          </cell>
          <cell r="BG2917" t="str">
            <v>313</v>
          </cell>
        </row>
        <row r="2918">
          <cell r="AA2918">
            <v>74856.41</v>
          </cell>
          <cell r="BG2918" t="str">
            <v>313</v>
          </cell>
        </row>
        <row r="2919">
          <cell r="AA2919">
            <v>3626.08</v>
          </cell>
          <cell r="BG2919" t="str">
            <v>308</v>
          </cell>
        </row>
        <row r="2920">
          <cell r="AA2920">
            <v>30928.23</v>
          </cell>
          <cell r="BG2920" t="str">
            <v>313</v>
          </cell>
        </row>
        <row r="2921">
          <cell r="AA2921">
            <v>35194.14</v>
          </cell>
          <cell r="BG2921" t="str">
            <v>313</v>
          </cell>
        </row>
        <row r="2922">
          <cell r="AA2922">
            <v>18000</v>
          </cell>
          <cell r="BG2922" t="str">
            <v>313</v>
          </cell>
        </row>
        <row r="2923">
          <cell r="AA2923">
            <v>2657.81</v>
          </cell>
          <cell r="BG2923" t="str">
            <v>313</v>
          </cell>
        </row>
        <row r="2924">
          <cell r="AA2924">
            <v>5729.72</v>
          </cell>
          <cell r="BG2924" t="str">
            <v>313</v>
          </cell>
        </row>
        <row r="2925">
          <cell r="AA2925">
            <v>363732.16</v>
          </cell>
          <cell r="BG2925" t="str">
            <v>313</v>
          </cell>
        </row>
        <row r="2926">
          <cell r="AA2926">
            <v>161479.25</v>
          </cell>
          <cell r="BG2926" t="str">
            <v>313</v>
          </cell>
        </row>
        <row r="2927">
          <cell r="AA2927">
            <v>1256250</v>
          </cell>
          <cell r="BG2927" t="str">
            <v>313</v>
          </cell>
        </row>
        <row r="2928">
          <cell r="AA2928">
            <v>799999.96</v>
          </cell>
          <cell r="BG2928" t="str">
            <v>313</v>
          </cell>
        </row>
        <row r="2929">
          <cell r="AA2929">
            <v>1900000.01</v>
          </cell>
          <cell r="BG2929" t="str">
            <v>313</v>
          </cell>
        </row>
        <row r="2930">
          <cell r="AA2930">
            <v>394636.15</v>
          </cell>
          <cell r="BG2930" t="str">
            <v>306</v>
          </cell>
        </row>
        <row r="2931">
          <cell r="AA2931">
            <v>335520.46000000002</v>
          </cell>
          <cell r="BG2931" t="str">
            <v>306</v>
          </cell>
        </row>
        <row r="2932">
          <cell r="AA2932">
            <v>216110.19</v>
          </cell>
          <cell r="BG2932" t="str">
            <v>313</v>
          </cell>
        </row>
        <row r="2933">
          <cell r="AA2933">
            <v>23465.119999999999</v>
          </cell>
          <cell r="BG2933" t="str">
            <v>313</v>
          </cell>
        </row>
        <row r="2934">
          <cell r="AA2934">
            <v>1650000</v>
          </cell>
          <cell r="BG2934" t="str">
            <v>313</v>
          </cell>
        </row>
        <row r="2935">
          <cell r="AA2935">
            <v>77354.25</v>
          </cell>
          <cell r="BG2935" t="str">
            <v>313</v>
          </cell>
        </row>
        <row r="2936">
          <cell r="AA2936">
            <v>168103.11</v>
          </cell>
          <cell r="BG2936" t="str">
            <v>313</v>
          </cell>
        </row>
        <row r="2937">
          <cell r="AA2937">
            <v>179662.39</v>
          </cell>
          <cell r="BG2937" t="str">
            <v>313</v>
          </cell>
        </row>
        <row r="2938">
          <cell r="AA2938">
            <v>323750</v>
          </cell>
          <cell r="BG2938" t="str">
            <v>313</v>
          </cell>
        </row>
        <row r="2939">
          <cell r="AA2939">
            <v>373333.44</v>
          </cell>
          <cell r="BG2939" t="str">
            <v>313</v>
          </cell>
        </row>
        <row r="2940">
          <cell r="AA2940">
            <v>113180.75</v>
          </cell>
          <cell r="BG2940" t="str">
            <v>313</v>
          </cell>
        </row>
        <row r="2941">
          <cell r="AA2941">
            <v>35393.879999999997</v>
          </cell>
          <cell r="BG2941" t="str">
            <v>313</v>
          </cell>
        </row>
        <row r="2942">
          <cell r="AA2942">
            <v>135576.39000000001</v>
          </cell>
          <cell r="BG2942" t="str">
            <v>313</v>
          </cell>
        </row>
        <row r="2943">
          <cell r="AA2943">
            <v>304098.62</v>
          </cell>
          <cell r="BG2943" t="str">
            <v>313</v>
          </cell>
        </row>
        <row r="2944">
          <cell r="AA2944">
            <v>123471.67</v>
          </cell>
          <cell r="BG2944" t="str">
            <v>313</v>
          </cell>
        </row>
        <row r="2945">
          <cell r="AA2945">
            <v>343409.42</v>
          </cell>
          <cell r="BG2945" t="str">
            <v>313</v>
          </cell>
        </row>
        <row r="2946">
          <cell r="AA2946">
            <v>2350000</v>
          </cell>
          <cell r="BG2946" t="str">
            <v>313</v>
          </cell>
        </row>
        <row r="2947">
          <cell r="AA2947">
            <v>169531.03</v>
          </cell>
          <cell r="BG2947" t="str">
            <v>313</v>
          </cell>
        </row>
        <row r="2948">
          <cell r="AA2948">
            <v>157349.53</v>
          </cell>
          <cell r="BG2948" t="str">
            <v>313</v>
          </cell>
        </row>
        <row r="2949">
          <cell r="AA2949">
            <v>206399.5</v>
          </cell>
          <cell r="BG2949" t="str">
            <v>313</v>
          </cell>
        </row>
        <row r="2950">
          <cell r="AA2950">
            <v>185759.41</v>
          </cell>
          <cell r="BG2950" t="str">
            <v>313</v>
          </cell>
        </row>
        <row r="2951">
          <cell r="AA2951">
            <v>123839.61</v>
          </cell>
          <cell r="BG2951" t="str">
            <v>313</v>
          </cell>
        </row>
        <row r="2952">
          <cell r="AA2952">
            <v>330419.3</v>
          </cell>
          <cell r="BG2952" t="str">
            <v>313</v>
          </cell>
        </row>
        <row r="2953">
          <cell r="AA2953">
            <v>1969720</v>
          </cell>
          <cell r="BG2953" t="str">
            <v>313</v>
          </cell>
        </row>
        <row r="2954">
          <cell r="AA2954">
            <v>170708.79</v>
          </cell>
          <cell r="BG2954" t="str">
            <v>306</v>
          </cell>
        </row>
        <row r="2955">
          <cell r="AA2955">
            <v>240790.05</v>
          </cell>
          <cell r="BG2955" t="str">
            <v>313</v>
          </cell>
        </row>
        <row r="2956">
          <cell r="AA2956">
            <v>94777.49</v>
          </cell>
          <cell r="BG2956" t="str">
            <v>313</v>
          </cell>
        </row>
        <row r="2957">
          <cell r="AA2957">
            <v>101665.88</v>
          </cell>
          <cell r="BG2957" t="str">
            <v>313</v>
          </cell>
        </row>
        <row r="2958">
          <cell r="AA2958">
            <v>183104.01</v>
          </cell>
          <cell r="BG2958" t="str">
            <v>313</v>
          </cell>
        </row>
        <row r="2959">
          <cell r="AA2959">
            <v>140000</v>
          </cell>
          <cell r="BG2959" t="str">
            <v>313</v>
          </cell>
        </row>
        <row r="2960">
          <cell r="AA2960">
            <v>269374.90000000002</v>
          </cell>
          <cell r="BG2960" t="str">
            <v>313</v>
          </cell>
        </row>
        <row r="2961">
          <cell r="AA2961">
            <v>283000</v>
          </cell>
          <cell r="BG2961" t="str">
            <v>313</v>
          </cell>
        </row>
        <row r="2962">
          <cell r="AA2962">
            <v>728437.5</v>
          </cell>
          <cell r="BG2962" t="str">
            <v>313</v>
          </cell>
        </row>
        <row r="2963">
          <cell r="AA2963">
            <v>73333.460000000006</v>
          </cell>
          <cell r="BG2963" t="str">
            <v>313</v>
          </cell>
        </row>
        <row r="2964">
          <cell r="AA2964">
            <v>397220.74</v>
          </cell>
          <cell r="BG2964" t="str">
            <v>313</v>
          </cell>
        </row>
        <row r="2965">
          <cell r="AA2965">
            <v>1741348.24</v>
          </cell>
          <cell r="BG2965" t="str">
            <v>313</v>
          </cell>
        </row>
        <row r="2966">
          <cell r="AA2966">
            <v>185914.41</v>
          </cell>
          <cell r="BG2966" t="str">
            <v>313</v>
          </cell>
        </row>
        <row r="2967">
          <cell r="AA2967">
            <v>247885.43</v>
          </cell>
          <cell r="BG2967" t="str">
            <v>313</v>
          </cell>
        </row>
        <row r="2968">
          <cell r="AA2968">
            <v>1240791.1000000001</v>
          </cell>
          <cell r="BG2968" t="str">
            <v>313</v>
          </cell>
        </row>
        <row r="2969">
          <cell r="AA2969">
            <v>381781.86</v>
          </cell>
          <cell r="BG2969" t="str">
            <v>313</v>
          </cell>
        </row>
        <row r="2970">
          <cell r="AA2970">
            <v>1478544.29</v>
          </cell>
          <cell r="BG2970" t="str">
            <v>313</v>
          </cell>
        </row>
        <row r="2971">
          <cell r="AA2971">
            <v>27078.82</v>
          </cell>
          <cell r="BG2971" t="str">
            <v>308</v>
          </cell>
        </row>
        <row r="2972">
          <cell r="AA2972">
            <v>33096.839999999997</v>
          </cell>
          <cell r="BG2972" t="str">
            <v>308</v>
          </cell>
        </row>
        <row r="2973">
          <cell r="AA2973">
            <v>22924.5</v>
          </cell>
          <cell r="BG2973" t="str">
            <v>308</v>
          </cell>
        </row>
        <row r="2974">
          <cell r="AA2974">
            <v>64495.42</v>
          </cell>
          <cell r="BG2974" t="str">
            <v>308</v>
          </cell>
        </row>
        <row r="2975">
          <cell r="AA2975">
            <v>40726.36</v>
          </cell>
          <cell r="BG2975" t="str">
            <v>308</v>
          </cell>
        </row>
        <row r="2976">
          <cell r="AA2976">
            <v>175954.09</v>
          </cell>
          <cell r="BG2976" t="str">
            <v>313</v>
          </cell>
        </row>
        <row r="2977">
          <cell r="AA2977">
            <v>54380.78</v>
          </cell>
          <cell r="BG2977" t="str">
            <v>313</v>
          </cell>
        </row>
        <row r="2978">
          <cell r="AA2978">
            <v>192123.13</v>
          </cell>
          <cell r="BG2978" t="str">
            <v>313</v>
          </cell>
        </row>
        <row r="2979">
          <cell r="AA2979">
            <v>344035.8</v>
          </cell>
          <cell r="BG2979" t="str">
            <v>313</v>
          </cell>
        </row>
        <row r="2980">
          <cell r="AA2980">
            <v>352073.37</v>
          </cell>
          <cell r="BG2980" t="str">
            <v>313</v>
          </cell>
        </row>
        <row r="2981">
          <cell r="AA2981">
            <v>472932.28</v>
          </cell>
          <cell r="BG2981" t="str">
            <v>313</v>
          </cell>
        </row>
        <row r="2982">
          <cell r="AA2982">
            <v>210540.51</v>
          </cell>
          <cell r="BG2982" t="str">
            <v>313</v>
          </cell>
        </row>
        <row r="2983">
          <cell r="AA2983">
            <v>287848</v>
          </cell>
          <cell r="BG2983" t="str">
            <v>313</v>
          </cell>
        </row>
        <row r="2984">
          <cell r="AA2984">
            <v>13028.77</v>
          </cell>
          <cell r="BG2984" t="str">
            <v>313</v>
          </cell>
        </row>
        <row r="2985">
          <cell r="AA2985">
            <v>33149.93</v>
          </cell>
          <cell r="BG2985" t="str">
            <v>313</v>
          </cell>
        </row>
        <row r="2986">
          <cell r="AA2986">
            <v>18666.96</v>
          </cell>
          <cell r="BG2986" t="str">
            <v>313</v>
          </cell>
        </row>
        <row r="2987">
          <cell r="AA2987">
            <v>639507.16</v>
          </cell>
          <cell r="BG2987" t="str">
            <v>313</v>
          </cell>
        </row>
        <row r="2988">
          <cell r="AA2988">
            <v>433265.09</v>
          </cell>
          <cell r="BG2988" t="str">
            <v>313</v>
          </cell>
        </row>
        <row r="2989">
          <cell r="AA2989">
            <v>740000</v>
          </cell>
          <cell r="BG2989" t="str">
            <v>313</v>
          </cell>
        </row>
        <row r="2990">
          <cell r="AA2990">
            <v>192626.11</v>
          </cell>
          <cell r="BG2990" t="str">
            <v>313</v>
          </cell>
        </row>
        <row r="2991">
          <cell r="AA2991">
            <v>191307.25</v>
          </cell>
          <cell r="BG2991" t="str">
            <v>313</v>
          </cell>
        </row>
        <row r="2992">
          <cell r="AA2992">
            <v>289429.56</v>
          </cell>
          <cell r="BG2992" t="str">
            <v>313</v>
          </cell>
        </row>
        <row r="2993">
          <cell r="AA2993">
            <v>164363.25</v>
          </cell>
          <cell r="BG2993" t="str">
            <v>313</v>
          </cell>
        </row>
        <row r="2994">
          <cell r="AA2994">
            <v>27500</v>
          </cell>
          <cell r="BG2994" t="str">
            <v>306</v>
          </cell>
        </row>
        <row r="2995">
          <cell r="AA2995">
            <v>150668.22</v>
          </cell>
          <cell r="BG2995" t="str">
            <v>313</v>
          </cell>
        </row>
        <row r="2996">
          <cell r="AA2996">
            <v>100000</v>
          </cell>
          <cell r="BG2996" t="str">
            <v>313</v>
          </cell>
        </row>
        <row r="2997">
          <cell r="AA2997">
            <v>400000</v>
          </cell>
          <cell r="BG2997" t="str">
            <v>313</v>
          </cell>
        </row>
        <row r="2998">
          <cell r="AA2998">
            <v>298375</v>
          </cell>
          <cell r="BG2998" t="str">
            <v>313</v>
          </cell>
        </row>
        <row r="2999">
          <cell r="AA2999">
            <v>42217.39</v>
          </cell>
          <cell r="BG2999" t="str">
            <v>313</v>
          </cell>
        </row>
        <row r="3000">
          <cell r="AA3000">
            <v>203384.29</v>
          </cell>
          <cell r="BG3000" t="str">
            <v>313</v>
          </cell>
        </row>
        <row r="3001">
          <cell r="AA3001">
            <v>67325.2</v>
          </cell>
          <cell r="BG3001" t="str">
            <v>313</v>
          </cell>
        </row>
        <row r="3002">
          <cell r="AA3002">
            <v>112995.13</v>
          </cell>
          <cell r="BG3002" t="str">
            <v>313</v>
          </cell>
        </row>
        <row r="3003">
          <cell r="AA3003">
            <v>1068708.53</v>
          </cell>
          <cell r="BG3003" t="str">
            <v>313</v>
          </cell>
        </row>
        <row r="3004">
          <cell r="AA3004">
            <v>49713.19</v>
          </cell>
          <cell r="BG3004" t="str">
            <v>313</v>
          </cell>
        </row>
        <row r="3005">
          <cell r="AA3005">
            <v>960000</v>
          </cell>
          <cell r="BG3005" t="str">
            <v>313</v>
          </cell>
        </row>
        <row r="3006">
          <cell r="AA3006">
            <v>700000</v>
          </cell>
          <cell r="BG3006" t="str">
            <v>313</v>
          </cell>
        </row>
        <row r="3007">
          <cell r="AA3007">
            <v>775000</v>
          </cell>
          <cell r="BG3007" t="str">
            <v>313</v>
          </cell>
        </row>
        <row r="3008">
          <cell r="AA3008">
            <v>140920.70000000001</v>
          </cell>
          <cell r="BG3008" t="str">
            <v>313</v>
          </cell>
        </row>
        <row r="3009">
          <cell r="AA3009">
            <v>187972.05</v>
          </cell>
          <cell r="BG3009" t="str">
            <v>313</v>
          </cell>
        </row>
        <row r="3010">
          <cell r="AA3010">
            <v>36846.93</v>
          </cell>
          <cell r="BG3010" t="str">
            <v>308</v>
          </cell>
        </row>
        <row r="3011">
          <cell r="AA3011">
            <v>10857.55</v>
          </cell>
          <cell r="BG3011" t="str">
            <v>313</v>
          </cell>
        </row>
        <row r="3012">
          <cell r="AA3012">
            <v>393867.4</v>
          </cell>
          <cell r="BG3012" t="str">
            <v>313</v>
          </cell>
        </row>
        <row r="3013">
          <cell r="AA3013">
            <v>168800.42</v>
          </cell>
          <cell r="BG3013" t="str">
            <v>313</v>
          </cell>
        </row>
        <row r="3014">
          <cell r="AA3014">
            <v>918750</v>
          </cell>
          <cell r="BG3014" t="str">
            <v>313</v>
          </cell>
        </row>
        <row r="3015">
          <cell r="AA3015">
            <v>2077158.24</v>
          </cell>
          <cell r="BG3015" t="str">
            <v>313</v>
          </cell>
        </row>
        <row r="3016">
          <cell r="AA3016">
            <v>651136.68999999994</v>
          </cell>
          <cell r="BG3016" t="str">
            <v>313</v>
          </cell>
        </row>
        <row r="3017">
          <cell r="AA3017">
            <v>1830843.97</v>
          </cell>
          <cell r="BG3017" t="str">
            <v>313</v>
          </cell>
        </row>
        <row r="3018">
          <cell r="AA3018">
            <v>144932.32999999999</v>
          </cell>
          <cell r="BG3018" t="str">
            <v>313</v>
          </cell>
        </row>
        <row r="3019">
          <cell r="AA3019">
            <v>248833.01</v>
          </cell>
          <cell r="BG3019" t="str">
            <v>313</v>
          </cell>
        </row>
        <row r="3020">
          <cell r="AA3020">
            <v>195039.05</v>
          </cell>
          <cell r="BG3020" t="str">
            <v>313</v>
          </cell>
        </row>
        <row r="3021">
          <cell r="AA3021">
            <v>267554.59999999998</v>
          </cell>
          <cell r="BG3021" t="str">
            <v>313</v>
          </cell>
        </row>
        <row r="3022">
          <cell r="AA3022">
            <v>415860.83</v>
          </cell>
          <cell r="BG3022" t="str">
            <v>313</v>
          </cell>
        </row>
        <row r="3023">
          <cell r="AA3023">
            <v>436463.24</v>
          </cell>
          <cell r="BG3023" t="str">
            <v>313</v>
          </cell>
        </row>
        <row r="3024">
          <cell r="AA3024">
            <v>51380.26</v>
          </cell>
          <cell r="BG3024" t="str">
            <v>313</v>
          </cell>
        </row>
        <row r="3025">
          <cell r="AA3025">
            <v>336000</v>
          </cell>
          <cell r="BG3025" t="str">
            <v>313</v>
          </cell>
        </row>
        <row r="3026">
          <cell r="AA3026">
            <v>330000</v>
          </cell>
          <cell r="BG3026" t="str">
            <v>313</v>
          </cell>
        </row>
        <row r="3027">
          <cell r="AA3027">
            <v>239013.56</v>
          </cell>
          <cell r="BG3027" t="str">
            <v>313</v>
          </cell>
        </row>
        <row r="3028">
          <cell r="AA3028">
            <v>108333.49</v>
          </cell>
          <cell r="BG3028" t="str">
            <v>313</v>
          </cell>
        </row>
        <row r="3029">
          <cell r="AA3029">
            <v>256025.7</v>
          </cell>
          <cell r="BG3029" t="str">
            <v>313</v>
          </cell>
        </row>
        <row r="3030">
          <cell r="AA3030">
            <v>356250</v>
          </cell>
          <cell r="BG3030" t="str">
            <v>313</v>
          </cell>
        </row>
        <row r="3031">
          <cell r="AA3031">
            <v>1218750</v>
          </cell>
          <cell r="BG3031" t="str">
            <v>313</v>
          </cell>
        </row>
        <row r="3032">
          <cell r="AA3032">
            <v>124102.71</v>
          </cell>
          <cell r="BG3032" t="str">
            <v>313</v>
          </cell>
        </row>
        <row r="3033">
          <cell r="AA3033">
            <v>481556.93</v>
          </cell>
          <cell r="BG3033" t="str">
            <v>313</v>
          </cell>
        </row>
        <row r="3034">
          <cell r="AA3034">
            <v>123337.29</v>
          </cell>
          <cell r="BG3034" t="str">
            <v>313</v>
          </cell>
        </row>
        <row r="3035">
          <cell r="AA3035">
            <v>1275000</v>
          </cell>
          <cell r="BG3035" t="str">
            <v>313</v>
          </cell>
        </row>
        <row r="3036">
          <cell r="AA3036">
            <v>1031250</v>
          </cell>
          <cell r="BG3036" t="str">
            <v>313</v>
          </cell>
        </row>
        <row r="3037">
          <cell r="AA3037">
            <v>1500000.05</v>
          </cell>
          <cell r="BG3037" t="str">
            <v>313</v>
          </cell>
        </row>
        <row r="3038">
          <cell r="AA3038">
            <v>776315.87</v>
          </cell>
          <cell r="BG3038" t="str">
            <v>313</v>
          </cell>
        </row>
        <row r="3039">
          <cell r="AA3039">
            <v>810000</v>
          </cell>
          <cell r="BG3039" t="str">
            <v>313</v>
          </cell>
        </row>
        <row r="3040">
          <cell r="AA3040">
            <v>3435</v>
          </cell>
          <cell r="BG3040" t="str">
            <v>313</v>
          </cell>
        </row>
        <row r="3041">
          <cell r="AA3041">
            <v>8861.69</v>
          </cell>
          <cell r="BG3041" t="str">
            <v>313</v>
          </cell>
        </row>
        <row r="3042">
          <cell r="AA3042">
            <v>31533.35</v>
          </cell>
          <cell r="BG3042" t="str">
            <v>313</v>
          </cell>
        </row>
        <row r="3043">
          <cell r="AA3043">
            <v>175000.13</v>
          </cell>
          <cell r="BG3043" t="str">
            <v>313</v>
          </cell>
        </row>
        <row r="3044">
          <cell r="AA3044">
            <v>1312500</v>
          </cell>
          <cell r="BG3044" t="str">
            <v>313</v>
          </cell>
        </row>
        <row r="3045">
          <cell r="AA3045">
            <v>990000</v>
          </cell>
          <cell r="BG3045" t="str">
            <v>313</v>
          </cell>
        </row>
        <row r="3046">
          <cell r="AA3046">
            <v>350000</v>
          </cell>
          <cell r="BG3046" t="str">
            <v>313</v>
          </cell>
        </row>
        <row r="3047">
          <cell r="AA3047">
            <v>9290.84</v>
          </cell>
          <cell r="BG3047" t="str">
            <v>308</v>
          </cell>
        </row>
        <row r="3048">
          <cell r="AA3048">
            <v>247645.96</v>
          </cell>
          <cell r="BG3048" t="str">
            <v>308</v>
          </cell>
        </row>
        <row r="3049">
          <cell r="AA3049">
            <v>171385.91</v>
          </cell>
          <cell r="BG3049" t="str">
            <v>308</v>
          </cell>
        </row>
        <row r="3050">
          <cell r="AA3050">
            <v>787500</v>
          </cell>
          <cell r="BG3050" t="str">
            <v>313</v>
          </cell>
        </row>
        <row r="3051">
          <cell r="AA3051">
            <v>825000</v>
          </cell>
          <cell r="BG3051" t="str">
            <v>313</v>
          </cell>
        </row>
        <row r="3052">
          <cell r="AA3052">
            <v>875000</v>
          </cell>
          <cell r="BG3052" t="str">
            <v>313</v>
          </cell>
        </row>
        <row r="3053">
          <cell r="AA3053">
            <v>1900000</v>
          </cell>
          <cell r="BG3053" t="str">
            <v>313</v>
          </cell>
        </row>
        <row r="3054">
          <cell r="AA3054">
            <v>5400</v>
          </cell>
          <cell r="BG3054" t="str">
            <v>313</v>
          </cell>
        </row>
        <row r="3055">
          <cell r="AA3055">
            <v>93750.1</v>
          </cell>
          <cell r="BG3055" t="str">
            <v>308</v>
          </cell>
        </row>
        <row r="3056">
          <cell r="AA3056">
            <v>225000</v>
          </cell>
          <cell r="BG3056" t="str">
            <v>313</v>
          </cell>
        </row>
        <row r="3057">
          <cell r="AA3057">
            <v>296567.01</v>
          </cell>
          <cell r="BG3057" t="str">
            <v>313</v>
          </cell>
        </row>
        <row r="3058">
          <cell r="AA3058">
            <v>150893.12</v>
          </cell>
          <cell r="BG3058" t="str">
            <v>313</v>
          </cell>
        </row>
        <row r="3059">
          <cell r="AA3059">
            <v>202782.2</v>
          </cell>
          <cell r="BG3059" t="str">
            <v>313</v>
          </cell>
        </row>
        <row r="3060">
          <cell r="AA3060">
            <v>29524.25</v>
          </cell>
          <cell r="BG3060" t="str">
            <v>313</v>
          </cell>
        </row>
        <row r="3061">
          <cell r="AA3061">
            <v>261546.93</v>
          </cell>
          <cell r="BG3061" t="str">
            <v>313</v>
          </cell>
        </row>
        <row r="3062">
          <cell r="AA3062">
            <v>29524.25</v>
          </cell>
          <cell r="BG3062" t="str">
            <v>313</v>
          </cell>
        </row>
        <row r="3063">
          <cell r="AA3063">
            <v>390656.51</v>
          </cell>
          <cell r="BG3063" t="str">
            <v>308</v>
          </cell>
        </row>
        <row r="3064">
          <cell r="AA3064">
            <v>150000</v>
          </cell>
          <cell r="BG3064" t="str">
            <v>313</v>
          </cell>
        </row>
        <row r="3065">
          <cell r="AA3065">
            <v>316666.94</v>
          </cell>
          <cell r="BG3065" t="str">
            <v>313</v>
          </cell>
        </row>
        <row r="3066">
          <cell r="AA3066">
            <v>434309.96</v>
          </cell>
          <cell r="BG3066" t="str">
            <v>313</v>
          </cell>
        </row>
        <row r="3067">
          <cell r="AA3067">
            <v>2800000</v>
          </cell>
          <cell r="BG3067" t="str">
            <v>313</v>
          </cell>
        </row>
        <row r="3068">
          <cell r="AA3068">
            <v>86250</v>
          </cell>
          <cell r="BG3068" t="str">
            <v>313</v>
          </cell>
        </row>
        <row r="3069">
          <cell r="AA3069">
            <v>161194.72</v>
          </cell>
          <cell r="BG3069" t="str">
            <v>313</v>
          </cell>
        </row>
        <row r="3070">
          <cell r="AA3070">
            <v>138000.41</v>
          </cell>
          <cell r="BG3070" t="str">
            <v>313</v>
          </cell>
        </row>
        <row r="3071">
          <cell r="AA3071">
            <v>101361.89</v>
          </cell>
          <cell r="BG3071" t="str">
            <v>308</v>
          </cell>
        </row>
        <row r="3072">
          <cell r="AA3072">
            <v>45457.66</v>
          </cell>
          <cell r="BG3072" t="str">
            <v>313</v>
          </cell>
        </row>
        <row r="3073">
          <cell r="AA3073">
            <v>441119.72</v>
          </cell>
          <cell r="BG3073" t="str">
            <v>313</v>
          </cell>
        </row>
        <row r="3074">
          <cell r="AA3074">
            <v>1142999.98</v>
          </cell>
          <cell r="BG3074" t="str">
            <v>313</v>
          </cell>
        </row>
        <row r="3075">
          <cell r="AA3075">
            <v>4411.29</v>
          </cell>
          <cell r="BG3075" t="str">
            <v>308</v>
          </cell>
        </row>
        <row r="3076">
          <cell r="AA3076">
            <v>58430.95</v>
          </cell>
          <cell r="BG3076" t="str">
            <v>308</v>
          </cell>
        </row>
        <row r="3077">
          <cell r="AA3077">
            <v>121487.11</v>
          </cell>
          <cell r="BG3077" t="str">
            <v>308</v>
          </cell>
        </row>
        <row r="3078">
          <cell r="AA3078">
            <v>194462.5</v>
          </cell>
          <cell r="BG3078" t="str">
            <v>313</v>
          </cell>
        </row>
        <row r="3079">
          <cell r="AA3079">
            <v>148714.94</v>
          </cell>
          <cell r="BG3079" t="str">
            <v>313</v>
          </cell>
        </row>
        <row r="3080">
          <cell r="AA3080">
            <v>233470.14</v>
          </cell>
          <cell r="BG3080" t="str">
            <v>313</v>
          </cell>
        </row>
        <row r="3081">
          <cell r="AA3081">
            <v>186130.82</v>
          </cell>
          <cell r="BG3081" t="str">
            <v>313</v>
          </cell>
        </row>
        <row r="3082">
          <cell r="AA3082">
            <v>160159.07</v>
          </cell>
          <cell r="BG3082" t="str">
            <v>313</v>
          </cell>
        </row>
        <row r="3083">
          <cell r="AA3083">
            <v>167500</v>
          </cell>
          <cell r="BG3083" t="str">
            <v>313</v>
          </cell>
        </row>
        <row r="3084">
          <cell r="AA3084">
            <v>286816.31</v>
          </cell>
          <cell r="BG3084" t="str">
            <v>313</v>
          </cell>
        </row>
        <row r="3085">
          <cell r="AA3085">
            <v>243750</v>
          </cell>
          <cell r="BG3085" t="str">
            <v>313</v>
          </cell>
        </row>
        <row r="3086">
          <cell r="AA3086">
            <v>195000</v>
          </cell>
          <cell r="BG3086" t="str">
            <v>313</v>
          </cell>
        </row>
        <row r="3087">
          <cell r="AA3087">
            <v>225000</v>
          </cell>
          <cell r="BG3087" t="str">
            <v>313</v>
          </cell>
        </row>
        <row r="3088">
          <cell r="AA3088">
            <v>218750</v>
          </cell>
          <cell r="BG3088" t="str">
            <v>313</v>
          </cell>
        </row>
        <row r="3089">
          <cell r="AA3089">
            <v>160761.78</v>
          </cell>
          <cell r="BG3089" t="str">
            <v>313</v>
          </cell>
        </row>
        <row r="3090">
          <cell r="AA3090">
            <v>166515.04999999999</v>
          </cell>
          <cell r="BG3090" t="str">
            <v>313</v>
          </cell>
        </row>
        <row r="3091">
          <cell r="AA3091">
            <v>2325000</v>
          </cell>
          <cell r="BG3091" t="str">
            <v>313</v>
          </cell>
        </row>
        <row r="3092">
          <cell r="AA3092">
            <v>766666.62</v>
          </cell>
          <cell r="BG3092" t="str">
            <v>313</v>
          </cell>
        </row>
        <row r="3093">
          <cell r="AA3093">
            <v>2850000</v>
          </cell>
          <cell r="BG3093" t="str">
            <v>313</v>
          </cell>
        </row>
        <row r="3094">
          <cell r="AA3094">
            <v>12653.73</v>
          </cell>
          <cell r="BG3094" t="str">
            <v>308</v>
          </cell>
        </row>
        <row r="3095">
          <cell r="AA3095">
            <v>240000</v>
          </cell>
          <cell r="BG3095" t="str">
            <v>306</v>
          </cell>
        </row>
        <row r="3096">
          <cell r="AA3096">
            <v>286296.23</v>
          </cell>
          <cell r="BG3096" t="str">
            <v>313</v>
          </cell>
        </row>
        <row r="3097">
          <cell r="AA3097">
            <v>367573.11</v>
          </cell>
          <cell r="BG3097" t="str">
            <v>313</v>
          </cell>
        </row>
        <row r="3098">
          <cell r="AA3098">
            <v>152250</v>
          </cell>
          <cell r="BG3098" t="str">
            <v>313</v>
          </cell>
        </row>
        <row r="3099">
          <cell r="AA3099">
            <v>271552.65999999997</v>
          </cell>
          <cell r="BG3099" t="str">
            <v>313</v>
          </cell>
        </row>
        <row r="3100">
          <cell r="AA3100">
            <v>150000.14000000001</v>
          </cell>
          <cell r="BG3100" t="str">
            <v>313</v>
          </cell>
        </row>
        <row r="3101">
          <cell r="AA3101">
            <v>406839.66</v>
          </cell>
          <cell r="BG3101" t="str">
            <v>313</v>
          </cell>
        </row>
        <row r="3102">
          <cell r="AA3102">
            <v>113327.32</v>
          </cell>
          <cell r="BG3102" t="str">
            <v>313</v>
          </cell>
        </row>
        <row r="3103">
          <cell r="AA3103">
            <v>449995.65</v>
          </cell>
          <cell r="BG3103" t="str">
            <v>313</v>
          </cell>
        </row>
        <row r="3104">
          <cell r="AA3104">
            <v>773570.63</v>
          </cell>
          <cell r="BG3104" t="str">
            <v>306</v>
          </cell>
        </row>
        <row r="3105">
          <cell r="AA3105">
            <v>9505.57</v>
          </cell>
          <cell r="BG3105" t="str">
            <v>308</v>
          </cell>
        </row>
        <row r="3106">
          <cell r="AA3106">
            <v>250000</v>
          </cell>
          <cell r="BG3106" t="str">
            <v>313</v>
          </cell>
        </row>
        <row r="3107">
          <cell r="AA3107">
            <v>64583.47</v>
          </cell>
          <cell r="BG3107" t="str">
            <v>313</v>
          </cell>
        </row>
        <row r="3108">
          <cell r="AA3108">
            <v>125625</v>
          </cell>
          <cell r="BG3108" t="str">
            <v>313</v>
          </cell>
        </row>
        <row r="3109">
          <cell r="AA3109">
            <v>173481.24</v>
          </cell>
          <cell r="BG3109" t="str">
            <v>313</v>
          </cell>
        </row>
        <row r="3110">
          <cell r="AA3110">
            <v>203007.72</v>
          </cell>
          <cell r="BG3110" t="str">
            <v>313</v>
          </cell>
        </row>
        <row r="3111">
          <cell r="AA3111">
            <v>1013357.07</v>
          </cell>
          <cell r="BG3111" t="str">
            <v>313</v>
          </cell>
        </row>
        <row r="3112">
          <cell r="AA3112">
            <v>85875</v>
          </cell>
          <cell r="BG3112" t="str">
            <v>313</v>
          </cell>
        </row>
        <row r="3113">
          <cell r="AA3113">
            <v>153041.65</v>
          </cell>
          <cell r="BG3113" t="str">
            <v>313</v>
          </cell>
        </row>
        <row r="3114">
          <cell r="AA3114">
            <v>160789.32999999999</v>
          </cell>
          <cell r="BG3114" t="str">
            <v>313</v>
          </cell>
        </row>
        <row r="3115">
          <cell r="AA3115">
            <v>177456.84</v>
          </cell>
          <cell r="BG3115" t="str">
            <v>313</v>
          </cell>
        </row>
        <row r="3116">
          <cell r="AA3116">
            <v>125000</v>
          </cell>
          <cell r="BG3116" t="str">
            <v>313</v>
          </cell>
        </row>
        <row r="3117">
          <cell r="AA3117">
            <v>214017.6</v>
          </cell>
          <cell r="BG3117" t="str">
            <v>313</v>
          </cell>
        </row>
        <row r="3118">
          <cell r="AA3118">
            <v>154166.59</v>
          </cell>
          <cell r="BG3118" t="str">
            <v>313</v>
          </cell>
        </row>
        <row r="3119">
          <cell r="AA3119">
            <v>38316.269999999997</v>
          </cell>
          <cell r="BG3119" t="str">
            <v>313</v>
          </cell>
        </row>
        <row r="3120">
          <cell r="AA3120">
            <v>2640000</v>
          </cell>
          <cell r="BG3120" t="str">
            <v>313</v>
          </cell>
        </row>
        <row r="3121">
          <cell r="AA3121">
            <v>72010.16</v>
          </cell>
          <cell r="BG3121" t="str">
            <v>313</v>
          </cell>
        </row>
        <row r="3122">
          <cell r="AA3122">
            <v>2700000</v>
          </cell>
          <cell r="BG3122" t="str">
            <v>313</v>
          </cell>
        </row>
        <row r="3123">
          <cell r="AA3123">
            <v>1218750</v>
          </cell>
          <cell r="BG3123" t="str">
            <v>313</v>
          </cell>
        </row>
        <row r="3124">
          <cell r="AA3124">
            <v>191370.61</v>
          </cell>
          <cell r="BG3124" t="str">
            <v>313</v>
          </cell>
        </row>
        <row r="3125">
          <cell r="AA3125">
            <v>227482.08</v>
          </cell>
          <cell r="BG3125" t="str">
            <v>313</v>
          </cell>
        </row>
        <row r="3126">
          <cell r="AA3126">
            <v>792543.29</v>
          </cell>
          <cell r="BG3126" t="str">
            <v>313</v>
          </cell>
        </row>
        <row r="3127">
          <cell r="AA3127">
            <v>82263.63</v>
          </cell>
          <cell r="BG3127" t="str">
            <v>308</v>
          </cell>
        </row>
        <row r="3128">
          <cell r="AA3128">
            <v>626649.80000000005</v>
          </cell>
          <cell r="BG3128" t="str">
            <v>313</v>
          </cell>
        </row>
        <row r="3129">
          <cell r="AA3129">
            <v>193419.09</v>
          </cell>
          <cell r="BG3129" t="str">
            <v>313</v>
          </cell>
        </row>
        <row r="3130">
          <cell r="AA3130">
            <v>565500</v>
          </cell>
          <cell r="BG3130" t="str">
            <v>313</v>
          </cell>
        </row>
        <row r="3131">
          <cell r="AA3131">
            <v>1877557.87</v>
          </cell>
          <cell r="BG3131" t="str">
            <v>313</v>
          </cell>
        </row>
        <row r="3132">
          <cell r="AA3132">
            <v>20833.45</v>
          </cell>
          <cell r="BG3132" t="str">
            <v>313</v>
          </cell>
        </row>
        <row r="3133">
          <cell r="AA3133">
            <v>20833.45</v>
          </cell>
          <cell r="BG3133" t="str">
            <v>313</v>
          </cell>
        </row>
        <row r="3134">
          <cell r="AA3134">
            <v>22750.07</v>
          </cell>
          <cell r="BG3134" t="str">
            <v>313</v>
          </cell>
        </row>
        <row r="3135">
          <cell r="AA3135">
            <v>45000</v>
          </cell>
          <cell r="BG3135" t="str">
            <v>313</v>
          </cell>
        </row>
        <row r="3136">
          <cell r="AA3136">
            <v>206617.62</v>
          </cell>
          <cell r="BG3136" t="str">
            <v>313</v>
          </cell>
        </row>
        <row r="3137">
          <cell r="AA3137">
            <v>350000</v>
          </cell>
          <cell r="BG3137" t="str">
            <v>313</v>
          </cell>
        </row>
        <row r="3138">
          <cell r="AA3138">
            <v>300000</v>
          </cell>
          <cell r="BG3138" t="str">
            <v>313</v>
          </cell>
        </row>
        <row r="3139">
          <cell r="AA3139">
            <v>236248.81</v>
          </cell>
          <cell r="BG3139" t="str">
            <v>313</v>
          </cell>
        </row>
        <row r="3140">
          <cell r="AA3140">
            <v>128125.83</v>
          </cell>
          <cell r="BG3140" t="str">
            <v>313</v>
          </cell>
        </row>
        <row r="3141">
          <cell r="AA3141">
            <v>263209.23</v>
          </cell>
          <cell r="BG3141" t="str">
            <v>313</v>
          </cell>
        </row>
        <row r="3142">
          <cell r="AA3142">
            <v>710000</v>
          </cell>
          <cell r="BG3142" t="str">
            <v>313</v>
          </cell>
        </row>
        <row r="3143">
          <cell r="AA3143">
            <v>79750</v>
          </cell>
          <cell r="BG3143" t="str">
            <v>313</v>
          </cell>
        </row>
        <row r="3144">
          <cell r="AA3144">
            <v>855000</v>
          </cell>
          <cell r="BG3144" t="str">
            <v>313</v>
          </cell>
        </row>
        <row r="3145">
          <cell r="AA3145">
            <v>135000</v>
          </cell>
          <cell r="BG3145" t="str">
            <v>313</v>
          </cell>
        </row>
        <row r="3146">
          <cell r="AA3146">
            <v>25411.97</v>
          </cell>
          <cell r="BG3146" t="str">
            <v>313</v>
          </cell>
        </row>
        <row r="3147">
          <cell r="AA3147">
            <v>46866.87</v>
          </cell>
          <cell r="BG3147" t="str">
            <v>313</v>
          </cell>
        </row>
        <row r="3148">
          <cell r="AA3148">
            <v>58457.68</v>
          </cell>
          <cell r="BG3148" t="str">
            <v>313</v>
          </cell>
        </row>
        <row r="3149">
          <cell r="AA3149">
            <v>213124</v>
          </cell>
          <cell r="BG3149" t="str">
            <v>313</v>
          </cell>
        </row>
        <row r="3150">
          <cell r="AA3150">
            <v>219533.74</v>
          </cell>
          <cell r="BG3150" t="str">
            <v>313</v>
          </cell>
        </row>
        <row r="3151">
          <cell r="AA3151">
            <v>42500</v>
          </cell>
          <cell r="BG3151" t="str">
            <v>313</v>
          </cell>
        </row>
        <row r="3152">
          <cell r="AA3152">
            <v>42044.7</v>
          </cell>
          <cell r="BG3152" t="str">
            <v>313</v>
          </cell>
        </row>
        <row r="3153">
          <cell r="AA3153">
            <v>472500</v>
          </cell>
          <cell r="BG3153" t="str">
            <v>313</v>
          </cell>
        </row>
        <row r="3154">
          <cell r="AA3154">
            <v>48881.79</v>
          </cell>
          <cell r="BG3154" t="str">
            <v>313</v>
          </cell>
        </row>
        <row r="3155">
          <cell r="AA3155">
            <v>390000</v>
          </cell>
          <cell r="BG3155" t="str">
            <v>313</v>
          </cell>
        </row>
        <row r="3156">
          <cell r="AA3156">
            <v>160318.93</v>
          </cell>
          <cell r="BG3156" t="str">
            <v>313</v>
          </cell>
        </row>
        <row r="3157">
          <cell r="AA3157">
            <v>62583.96</v>
          </cell>
          <cell r="BG3157" t="str">
            <v>313</v>
          </cell>
        </row>
        <row r="3158">
          <cell r="AA3158">
            <v>1282500</v>
          </cell>
          <cell r="BG3158" t="str">
            <v>313</v>
          </cell>
        </row>
        <row r="3159">
          <cell r="AA3159">
            <v>268737.53000000003</v>
          </cell>
          <cell r="BG3159" t="str">
            <v>308</v>
          </cell>
        </row>
        <row r="3160">
          <cell r="AA3160">
            <v>234294.88</v>
          </cell>
          <cell r="BG3160" t="str">
            <v>313</v>
          </cell>
        </row>
        <row r="3161">
          <cell r="AA3161">
            <v>100477.37</v>
          </cell>
          <cell r="BG3161" t="str">
            <v>313</v>
          </cell>
        </row>
        <row r="3162">
          <cell r="AA3162">
            <v>25750.03</v>
          </cell>
          <cell r="BG3162" t="str">
            <v>313</v>
          </cell>
        </row>
        <row r="3163">
          <cell r="AA3163">
            <v>200216.73</v>
          </cell>
          <cell r="BG3163" t="str">
            <v>313</v>
          </cell>
        </row>
        <row r="3164">
          <cell r="AA3164">
            <v>228750</v>
          </cell>
          <cell r="BG3164" t="str">
            <v>313</v>
          </cell>
        </row>
        <row r="3165">
          <cell r="AA3165">
            <v>286603.34000000003</v>
          </cell>
          <cell r="BG3165" t="str">
            <v>308</v>
          </cell>
        </row>
        <row r="3166">
          <cell r="AA3166">
            <v>1729117.44</v>
          </cell>
          <cell r="BG3166" t="str">
            <v>301</v>
          </cell>
        </row>
        <row r="3167">
          <cell r="AA3167">
            <v>144999.88</v>
          </cell>
          <cell r="BG3167" t="str">
            <v>313</v>
          </cell>
        </row>
        <row r="3168">
          <cell r="AA3168">
            <v>274883.81</v>
          </cell>
          <cell r="BG3168" t="str">
            <v>313</v>
          </cell>
        </row>
        <row r="3169">
          <cell r="AA3169">
            <v>990000</v>
          </cell>
          <cell r="BG3169" t="str">
            <v>313</v>
          </cell>
        </row>
        <row r="3170">
          <cell r="AA3170">
            <v>2700000</v>
          </cell>
          <cell r="BG3170" t="str">
            <v>313</v>
          </cell>
        </row>
        <row r="3171">
          <cell r="AA3171">
            <v>590.16</v>
          </cell>
          <cell r="BG3171" t="str">
            <v>308</v>
          </cell>
        </row>
        <row r="3172">
          <cell r="AA3172">
            <v>144774.68</v>
          </cell>
          <cell r="BG3172" t="str">
            <v>313</v>
          </cell>
        </row>
        <row r="3173">
          <cell r="AA3173">
            <v>400000</v>
          </cell>
          <cell r="BG3173" t="str">
            <v>313</v>
          </cell>
        </row>
        <row r="3174">
          <cell r="AA3174">
            <v>245097.42</v>
          </cell>
          <cell r="BG3174" t="str">
            <v>313</v>
          </cell>
        </row>
        <row r="3175">
          <cell r="AA3175">
            <v>490194.83</v>
          </cell>
          <cell r="BG3175" t="str">
            <v>313</v>
          </cell>
        </row>
        <row r="3176">
          <cell r="AA3176">
            <v>675000</v>
          </cell>
          <cell r="BG3176" t="str">
            <v>313</v>
          </cell>
        </row>
        <row r="3177">
          <cell r="AA3177">
            <v>70000.009999999995</v>
          </cell>
          <cell r="BG3177" t="str">
            <v>313</v>
          </cell>
        </row>
        <row r="3178">
          <cell r="AA3178">
            <v>205000</v>
          </cell>
          <cell r="BG3178" t="str">
            <v>306</v>
          </cell>
        </row>
        <row r="3179">
          <cell r="AA3179">
            <v>56404.69</v>
          </cell>
          <cell r="BG3179" t="str">
            <v>313</v>
          </cell>
        </row>
        <row r="3180">
          <cell r="AA3180">
            <v>31149.79</v>
          </cell>
          <cell r="BG3180" t="str">
            <v>313</v>
          </cell>
        </row>
        <row r="3181">
          <cell r="AA3181">
            <v>308000</v>
          </cell>
          <cell r="BG3181" t="str">
            <v>313</v>
          </cell>
        </row>
        <row r="3182">
          <cell r="AA3182">
            <v>223568.77</v>
          </cell>
          <cell r="BG3182" t="str">
            <v>313</v>
          </cell>
        </row>
        <row r="3183">
          <cell r="AA3183">
            <v>1075000</v>
          </cell>
          <cell r="BG3183" t="str">
            <v>313</v>
          </cell>
        </row>
        <row r="3184">
          <cell r="AA3184">
            <v>626666.71</v>
          </cell>
          <cell r="BG3184" t="str">
            <v>313</v>
          </cell>
        </row>
        <row r="3185">
          <cell r="AA3185">
            <v>697500</v>
          </cell>
          <cell r="BG3185" t="str">
            <v>313</v>
          </cell>
        </row>
        <row r="3186">
          <cell r="AA3186">
            <v>1250000</v>
          </cell>
          <cell r="BG3186" t="str">
            <v>313</v>
          </cell>
        </row>
        <row r="3187">
          <cell r="AA3187">
            <v>75762.710000000006</v>
          </cell>
          <cell r="BG3187" t="str">
            <v>313</v>
          </cell>
        </row>
        <row r="3188">
          <cell r="AA3188">
            <v>21884.85</v>
          </cell>
          <cell r="BG3188" t="str">
            <v>313</v>
          </cell>
        </row>
        <row r="3189">
          <cell r="AA3189">
            <v>11358.53</v>
          </cell>
          <cell r="BG3189" t="str">
            <v>313</v>
          </cell>
        </row>
        <row r="3190">
          <cell r="AA3190">
            <v>378007.88</v>
          </cell>
          <cell r="BG3190" t="str">
            <v>313</v>
          </cell>
        </row>
        <row r="3191">
          <cell r="AA3191">
            <v>181452.25</v>
          </cell>
          <cell r="BG3191" t="str">
            <v>313</v>
          </cell>
        </row>
        <row r="3192">
          <cell r="AA3192">
            <v>416278.96</v>
          </cell>
          <cell r="BG3192" t="str">
            <v>313</v>
          </cell>
        </row>
        <row r="3193">
          <cell r="AA3193">
            <v>416278.96</v>
          </cell>
          <cell r="BG3193" t="str">
            <v>313</v>
          </cell>
        </row>
        <row r="3194">
          <cell r="AA3194">
            <v>106250</v>
          </cell>
          <cell r="BG3194" t="str">
            <v>313</v>
          </cell>
        </row>
        <row r="3195">
          <cell r="AA3195">
            <v>130000</v>
          </cell>
          <cell r="BG3195" t="str">
            <v>313</v>
          </cell>
        </row>
        <row r="3196">
          <cell r="AA3196">
            <v>66243.56</v>
          </cell>
          <cell r="BG3196" t="str">
            <v>313</v>
          </cell>
        </row>
        <row r="3197">
          <cell r="AA3197">
            <v>1400000</v>
          </cell>
          <cell r="BG3197" t="str">
            <v>313</v>
          </cell>
        </row>
        <row r="3198">
          <cell r="AA3198">
            <v>1188000</v>
          </cell>
          <cell r="BG3198" t="str">
            <v>313</v>
          </cell>
        </row>
        <row r="3199">
          <cell r="AA3199">
            <v>615922.29</v>
          </cell>
          <cell r="BG3199" t="str">
            <v>313</v>
          </cell>
        </row>
        <row r="3200">
          <cell r="AA3200">
            <v>192880.42</v>
          </cell>
          <cell r="BG3200" t="str">
            <v>313</v>
          </cell>
        </row>
        <row r="3201">
          <cell r="AA3201">
            <v>182989.2</v>
          </cell>
          <cell r="BG3201" t="str">
            <v>313</v>
          </cell>
        </row>
        <row r="3202">
          <cell r="AA3202">
            <v>1235496.3799999999</v>
          </cell>
          <cell r="BG3202" t="str">
            <v>313</v>
          </cell>
        </row>
        <row r="3203">
          <cell r="AA3203">
            <v>1070675.8999999999</v>
          </cell>
          <cell r="BG3203" t="str">
            <v>313</v>
          </cell>
        </row>
        <row r="3204">
          <cell r="AA3204">
            <v>40000</v>
          </cell>
          <cell r="BG3204" t="str">
            <v>313</v>
          </cell>
        </row>
        <row r="3205">
          <cell r="AA3205">
            <v>11250</v>
          </cell>
          <cell r="BG3205" t="str">
            <v>313</v>
          </cell>
        </row>
        <row r="3206">
          <cell r="AA3206">
            <v>581470.64</v>
          </cell>
          <cell r="BG3206" t="str">
            <v>313</v>
          </cell>
        </row>
        <row r="3207">
          <cell r="AA3207">
            <v>78772.039999999994</v>
          </cell>
          <cell r="BG3207" t="str">
            <v>308</v>
          </cell>
        </row>
        <row r="3208">
          <cell r="AA3208">
            <v>1278292.3999999999</v>
          </cell>
          <cell r="BG3208" t="str">
            <v>313</v>
          </cell>
        </row>
        <row r="3209">
          <cell r="AA3209">
            <v>307904.17</v>
          </cell>
          <cell r="BG3209" t="str">
            <v>313</v>
          </cell>
        </row>
        <row r="3210">
          <cell r="AA3210">
            <v>1775000</v>
          </cell>
          <cell r="BG3210" t="str">
            <v>313</v>
          </cell>
        </row>
        <row r="3211">
          <cell r="AA3211">
            <v>480883.94</v>
          </cell>
          <cell r="BG3211" t="str">
            <v>313</v>
          </cell>
        </row>
        <row r="3212">
          <cell r="AA3212">
            <v>400000</v>
          </cell>
          <cell r="BG3212" t="str">
            <v>313</v>
          </cell>
        </row>
        <row r="3213">
          <cell r="AA3213">
            <v>46125</v>
          </cell>
          <cell r="BG3213" t="str">
            <v>313</v>
          </cell>
        </row>
        <row r="3214">
          <cell r="AA3214">
            <v>200944.9</v>
          </cell>
          <cell r="BG3214" t="str">
            <v>313</v>
          </cell>
        </row>
        <row r="3215">
          <cell r="AA3215">
            <v>81504.95</v>
          </cell>
          <cell r="BG3215" t="str">
            <v>313</v>
          </cell>
        </row>
        <row r="3216">
          <cell r="AA3216">
            <v>26666.959999999999</v>
          </cell>
          <cell r="BG3216" t="str">
            <v>313</v>
          </cell>
        </row>
        <row r="3217">
          <cell r="AA3217">
            <v>12674.95</v>
          </cell>
          <cell r="BG3217" t="str">
            <v>313</v>
          </cell>
        </row>
        <row r="3218">
          <cell r="AA3218">
            <v>18500</v>
          </cell>
          <cell r="BG3218" t="str">
            <v>313</v>
          </cell>
        </row>
        <row r="3219">
          <cell r="AA3219">
            <v>190171.01</v>
          </cell>
          <cell r="BG3219" t="str">
            <v>313</v>
          </cell>
        </row>
        <row r="3220">
          <cell r="AA3220">
            <v>362233.83</v>
          </cell>
          <cell r="BG3220" t="str">
            <v>308</v>
          </cell>
        </row>
        <row r="3221">
          <cell r="AA3221">
            <v>241240.49</v>
          </cell>
          <cell r="BG3221" t="str">
            <v>313</v>
          </cell>
        </row>
        <row r="3222">
          <cell r="AA3222">
            <v>921250</v>
          </cell>
          <cell r="BG3222" t="str">
            <v>313</v>
          </cell>
        </row>
        <row r="3223">
          <cell r="AA3223">
            <v>145833.22</v>
          </cell>
          <cell r="BG3223" t="str">
            <v>313</v>
          </cell>
        </row>
        <row r="3224">
          <cell r="AA3224">
            <v>825000</v>
          </cell>
          <cell r="BG3224" t="str">
            <v>313</v>
          </cell>
        </row>
        <row r="3225">
          <cell r="AA3225">
            <v>813867.67</v>
          </cell>
          <cell r="BG3225" t="str">
            <v>313</v>
          </cell>
        </row>
        <row r="3226">
          <cell r="AA3226">
            <v>312157.02</v>
          </cell>
          <cell r="BG3226" t="str">
            <v>313</v>
          </cell>
        </row>
        <row r="3227">
          <cell r="AA3227">
            <v>443385.64</v>
          </cell>
          <cell r="BG3227" t="str">
            <v>313</v>
          </cell>
        </row>
        <row r="3228">
          <cell r="AA3228">
            <v>116608.72</v>
          </cell>
          <cell r="BG3228" t="str">
            <v>313</v>
          </cell>
        </row>
        <row r="3229">
          <cell r="AA3229">
            <v>7936.13</v>
          </cell>
          <cell r="BG3229" t="str">
            <v>308</v>
          </cell>
        </row>
        <row r="3230">
          <cell r="AA3230">
            <v>150929.17000000001</v>
          </cell>
          <cell r="BG3230" t="str">
            <v>308</v>
          </cell>
        </row>
        <row r="3231">
          <cell r="AA3231">
            <v>42864.02</v>
          </cell>
          <cell r="BG3231" t="str">
            <v>308</v>
          </cell>
        </row>
        <row r="3232">
          <cell r="AA3232">
            <v>33569.160000000003</v>
          </cell>
          <cell r="BG3232" t="str">
            <v>308</v>
          </cell>
        </row>
        <row r="3233">
          <cell r="AA3233">
            <v>94207.27</v>
          </cell>
          <cell r="BG3233" t="str">
            <v>313</v>
          </cell>
        </row>
        <row r="3234">
          <cell r="AA3234">
            <v>95448.45</v>
          </cell>
          <cell r="BG3234" t="str">
            <v>313</v>
          </cell>
        </row>
        <row r="3235">
          <cell r="AA3235">
            <v>244368.8</v>
          </cell>
          <cell r="BG3235" t="str">
            <v>313</v>
          </cell>
        </row>
        <row r="3236">
          <cell r="AA3236">
            <v>39210.639999999999</v>
          </cell>
          <cell r="BG3236" t="str">
            <v>313</v>
          </cell>
        </row>
        <row r="3237">
          <cell r="AA3237">
            <v>200000.12</v>
          </cell>
          <cell r="BG3237" t="str">
            <v>313</v>
          </cell>
        </row>
        <row r="3238">
          <cell r="AA3238">
            <v>787844.71</v>
          </cell>
          <cell r="BG3238" t="str">
            <v>313</v>
          </cell>
        </row>
        <row r="3239">
          <cell r="AA3239">
            <v>326299.46000000002</v>
          </cell>
          <cell r="BG3239" t="str">
            <v>313</v>
          </cell>
        </row>
        <row r="3240">
          <cell r="AA3240">
            <v>1099535.3400000001</v>
          </cell>
          <cell r="BG3240" t="str">
            <v>313</v>
          </cell>
        </row>
        <row r="3241">
          <cell r="AA3241">
            <v>13333.44</v>
          </cell>
          <cell r="BG3241" t="str">
            <v>313</v>
          </cell>
        </row>
        <row r="3242">
          <cell r="AA3242">
            <v>630000</v>
          </cell>
          <cell r="BG3242" t="str">
            <v>313</v>
          </cell>
        </row>
        <row r="3243">
          <cell r="AA3243">
            <v>634619.19999999995</v>
          </cell>
          <cell r="BG3243" t="str">
            <v>308</v>
          </cell>
        </row>
        <row r="3244">
          <cell r="AA3244">
            <v>111041.66</v>
          </cell>
          <cell r="BG3244" t="str">
            <v>308</v>
          </cell>
        </row>
        <row r="3245">
          <cell r="AA3245">
            <v>175934.15</v>
          </cell>
          <cell r="BG3245" t="str">
            <v>313</v>
          </cell>
        </row>
        <row r="3246">
          <cell r="AA3246">
            <v>64583.39</v>
          </cell>
          <cell r="BG3246" t="str">
            <v>313</v>
          </cell>
        </row>
        <row r="3247">
          <cell r="AA3247">
            <v>109927.17</v>
          </cell>
          <cell r="BG3247" t="str">
            <v>313</v>
          </cell>
        </row>
        <row r="3248">
          <cell r="AA3248">
            <v>32978.19</v>
          </cell>
          <cell r="BG3248" t="str">
            <v>313</v>
          </cell>
        </row>
        <row r="3249">
          <cell r="AA3249">
            <v>14657.13</v>
          </cell>
          <cell r="BG3249" t="str">
            <v>313</v>
          </cell>
        </row>
        <row r="3250">
          <cell r="AA3250">
            <v>25214.81</v>
          </cell>
          <cell r="BG3250" t="str">
            <v>313</v>
          </cell>
        </row>
        <row r="3251">
          <cell r="AA3251">
            <v>76015.92</v>
          </cell>
          <cell r="BG3251" t="str">
            <v>313</v>
          </cell>
        </row>
        <row r="3252">
          <cell r="AA3252">
            <v>138000</v>
          </cell>
          <cell r="BG3252" t="str">
            <v>313</v>
          </cell>
        </row>
        <row r="3253">
          <cell r="AA3253">
            <v>596933.02</v>
          </cell>
          <cell r="BG3253" t="str">
            <v>313</v>
          </cell>
        </row>
        <row r="3254">
          <cell r="AA3254">
            <v>380000</v>
          </cell>
          <cell r="BG3254" t="str">
            <v>313</v>
          </cell>
        </row>
        <row r="3255">
          <cell r="AA3255">
            <v>83385.820000000007</v>
          </cell>
          <cell r="BG3255" t="str">
            <v>308</v>
          </cell>
        </row>
        <row r="3256">
          <cell r="AA3256">
            <v>11046.38</v>
          </cell>
          <cell r="BG3256" t="str">
            <v>308</v>
          </cell>
        </row>
        <row r="3257">
          <cell r="AA3257">
            <v>40352.379999999997</v>
          </cell>
          <cell r="BG3257" t="str">
            <v>313</v>
          </cell>
        </row>
        <row r="3258">
          <cell r="AA3258">
            <v>200000.14</v>
          </cell>
          <cell r="BG3258" t="str">
            <v>313</v>
          </cell>
        </row>
        <row r="3259">
          <cell r="AA3259">
            <v>766666.62</v>
          </cell>
          <cell r="BG3259" t="str">
            <v>313</v>
          </cell>
        </row>
        <row r="3260">
          <cell r="AA3260">
            <v>1900000.01</v>
          </cell>
          <cell r="BG3260" t="str">
            <v>313</v>
          </cell>
        </row>
        <row r="3261">
          <cell r="AA3261">
            <v>139655.87</v>
          </cell>
          <cell r="BG3261" t="str">
            <v>313</v>
          </cell>
        </row>
        <row r="3262">
          <cell r="AA3262">
            <v>271141.26</v>
          </cell>
          <cell r="BG3262" t="str">
            <v>313</v>
          </cell>
        </row>
        <row r="3263">
          <cell r="AA3263">
            <v>33559.629999999997</v>
          </cell>
          <cell r="BG3263" t="str">
            <v>313</v>
          </cell>
        </row>
        <row r="3264">
          <cell r="AA3264">
            <v>695950.61</v>
          </cell>
          <cell r="BG3264" t="str">
            <v>313</v>
          </cell>
        </row>
        <row r="3265">
          <cell r="AA3265">
            <v>46876.72</v>
          </cell>
          <cell r="BG3265" t="str">
            <v>313</v>
          </cell>
        </row>
        <row r="3266">
          <cell r="AA3266">
            <v>1080000</v>
          </cell>
          <cell r="BG3266" t="str">
            <v>313</v>
          </cell>
        </row>
        <row r="3267">
          <cell r="AA3267">
            <v>59000</v>
          </cell>
          <cell r="BG3267" t="str">
            <v>306</v>
          </cell>
        </row>
        <row r="3268">
          <cell r="AA3268">
            <v>333333.59999999998</v>
          </cell>
          <cell r="BG3268" t="str">
            <v>313</v>
          </cell>
        </row>
        <row r="3269">
          <cell r="AA3269">
            <v>183333.46</v>
          </cell>
          <cell r="BG3269" t="str">
            <v>313</v>
          </cell>
        </row>
        <row r="3270">
          <cell r="AA3270">
            <v>510754.8</v>
          </cell>
          <cell r="BG3270" t="str">
            <v>313</v>
          </cell>
        </row>
        <row r="3271">
          <cell r="AA3271">
            <v>319221.71000000002</v>
          </cell>
          <cell r="BG3271" t="str">
            <v>313</v>
          </cell>
        </row>
        <row r="3272">
          <cell r="AA3272">
            <v>335290.7</v>
          </cell>
          <cell r="BG3272" t="str">
            <v>313</v>
          </cell>
        </row>
        <row r="3273">
          <cell r="AA3273">
            <v>120000.28</v>
          </cell>
          <cell r="BG3273" t="str">
            <v>313</v>
          </cell>
        </row>
        <row r="3274">
          <cell r="AA3274">
            <v>1128103.97</v>
          </cell>
          <cell r="BG3274" t="str">
            <v>313</v>
          </cell>
        </row>
        <row r="3275">
          <cell r="AA3275">
            <v>1537082.17</v>
          </cell>
          <cell r="BG3275" t="str">
            <v>313</v>
          </cell>
        </row>
        <row r="3276">
          <cell r="AA3276">
            <v>2373447.37</v>
          </cell>
          <cell r="BG3276" t="str">
            <v>313</v>
          </cell>
        </row>
        <row r="3277">
          <cell r="AA3277">
            <v>510000</v>
          </cell>
          <cell r="BG3277" t="str">
            <v>313</v>
          </cell>
        </row>
        <row r="3278">
          <cell r="AA3278">
            <v>1666666.7</v>
          </cell>
          <cell r="BG3278" t="str">
            <v>313</v>
          </cell>
        </row>
        <row r="3279">
          <cell r="AA3279">
            <v>866666.64</v>
          </cell>
          <cell r="BG3279" t="str">
            <v>313</v>
          </cell>
        </row>
        <row r="3280">
          <cell r="AA3280">
            <v>866666.64</v>
          </cell>
          <cell r="BG3280" t="str">
            <v>313</v>
          </cell>
        </row>
        <row r="3281">
          <cell r="AA3281">
            <v>1866666.68</v>
          </cell>
          <cell r="BG3281" t="str">
            <v>313</v>
          </cell>
        </row>
        <row r="3282">
          <cell r="AA3282">
            <v>933333.32</v>
          </cell>
          <cell r="BG3282" t="str">
            <v>313</v>
          </cell>
        </row>
        <row r="3283">
          <cell r="AA3283">
            <v>256250</v>
          </cell>
          <cell r="BG3283" t="str">
            <v>313</v>
          </cell>
        </row>
        <row r="3284">
          <cell r="AA3284">
            <v>406839.66</v>
          </cell>
          <cell r="BG3284" t="str">
            <v>313</v>
          </cell>
        </row>
        <row r="3285">
          <cell r="AA3285">
            <v>238333.39</v>
          </cell>
          <cell r="BG3285" t="str">
            <v>313</v>
          </cell>
        </row>
        <row r="3286">
          <cell r="AA3286">
            <v>187500</v>
          </cell>
          <cell r="BG3286" t="str">
            <v>313</v>
          </cell>
        </row>
        <row r="3287">
          <cell r="AA3287">
            <v>344907.79</v>
          </cell>
          <cell r="BG3287" t="str">
            <v>308</v>
          </cell>
        </row>
        <row r="3288">
          <cell r="AA3288">
            <v>7703124.9699999997</v>
          </cell>
          <cell r="BG3288" t="str">
            <v>313</v>
          </cell>
        </row>
        <row r="3289">
          <cell r="AA3289">
            <v>233898.81</v>
          </cell>
          <cell r="BG3289" t="str">
            <v>313</v>
          </cell>
        </row>
        <row r="3290">
          <cell r="AA3290">
            <v>167039.69</v>
          </cell>
          <cell r="BG3290" t="str">
            <v>313</v>
          </cell>
        </row>
        <row r="3291">
          <cell r="AA3291">
            <v>55573.23</v>
          </cell>
          <cell r="BG3291" t="str">
            <v>313</v>
          </cell>
        </row>
        <row r="3292">
          <cell r="AA3292">
            <v>46949.52</v>
          </cell>
          <cell r="BG3292" t="str">
            <v>313</v>
          </cell>
        </row>
        <row r="3293">
          <cell r="AA3293">
            <v>251250</v>
          </cell>
          <cell r="BG3293" t="str">
            <v>313</v>
          </cell>
        </row>
        <row r="3294">
          <cell r="AA3294">
            <v>451867.72</v>
          </cell>
          <cell r="BG3294" t="str">
            <v>313</v>
          </cell>
        </row>
        <row r="3295">
          <cell r="AA3295">
            <v>37229.300000000003</v>
          </cell>
          <cell r="BG3295" t="str">
            <v>313</v>
          </cell>
        </row>
        <row r="3296">
          <cell r="AA3296">
            <v>10000.16</v>
          </cell>
          <cell r="BG3296" t="str">
            <v>313</v>
          </cell>
        </row>
        <row r="3297">
          <cell r="AA3297">
            <v>153333.57999999999</v>
          </cell>
          <cell r="BG3297" t="str">
            <v>313</v>
          </cell>
        </row>
        <row r="3298">
          <cell r="AA3298">
            <v>208333.45</v>
          </cell>
          <cell r="BG3298" t="str">
            <v>313</v>
          </cell>
        </row>
        <row r="3299">
          <cell r="AA3299">
            <v>199649.59</v>
          </cell>
          <cell r="BG3299" t="str">
            <v>313</v>
          </cell>
        </row>
        <row r="3300">
          <cell r="AA3300">
            <v>169183.8</v>
          </cell>
          <cell r="BG3300" t="str">
            <v>313</v>
          </cell>
        </row>
        <row r="3301">
          <cell r="AA3301">
            <v>917669.29</v>
          </cell>
          <cell r="BG3301" t="str">
            <v>313</v>
          </cell>
        </row>
        <row r="3302">
          <cell r="AA3302">
            <v>188347.61</v>
          </cell>
          <cell r="BG3302" t="str">
            <v>313</v>
          </cell>
        </row>
        <row r="3303">
          <cell r="AA3303">
            <v>487500</v>
          </cell>
          <cell r="BG3303" t="str">
            <v>313</v>
          </cell>
        </row>
        <row r="3304">
          <cell r="AA3304">
            <v>318596.78000000003</v>
          </cell>
          <cell r="BG3304" t="str">
            <v>313</v>
          </cell>
        </row>
        <row r="3305">
          <cell r="AA3305">
            <v>270000</v>
          </cell>
          <cell r="BG3305" t="str">
            <v>313</v>
          </cell>
        </row>
        <row r="3306">
          <cell r="AA3306">
            <v>346563.67</v>
          </cell>
          <cell r="BG3306" t="str">
            <v>313</v>
          </cell>
        </row>
        <row r="3307">
          <cell r="AA3307">
            <v>243776.32</v>
          </cell>
          <cell r="BG3307" t="str">
            <v>313</v>
          </cell>
        </row>
        <row r="3308">
          <cell r="AA3308">
            <v>180852.38</v>
          </cell>
          <cell r="BG3308" t="str">
            <v>313</v>
          </cell>
        </row>
        <row r="3309">
          <cell r="AA3309">
            <v>339919.78</v>
          </cell>
          <cell r="BG3309" t="str">
            <v>313</v>
          </cell>
        </row>
        <row r="3310">
          <cell r="AA3310">
            <v>960000</v>
          </cell>
          <cell r="BG3310" t="str">
            <v>313</v>
          </cell>
        </row>
        <row r="3311">
          <cell r="AA3311">
            <v>219120.18</v>
          </cell>
          <cell r="BG3311" t="str">
            <v>313</v>
          </cell>
        </row>
        <row r="3312">
          <cell r="AA3312">
            <v>272105.31</v>
          </cell>
          <cell r="BG3312" t="str">
            <v>313</v>
          </cell>
        </row>
        <row r="3313">
          <cell r="AA3313">
            <v>291102.88</v>
          </cell>
          <cell r="BG3313" t="str">
            <v>313</v>
          </cell>
        </row>
        <row r="3314">
          <cell r="AA3314">
            <v>145000.22</v>
          </cell>
          <cell r="BG3314" t="str">
            <v>313</v>
          </cell>
        </row>
        <row r="3315">
          <cell r="AA3315">
            <v>63333.26</v>
          </cell>
          <cell r="BG3315" t="str">
            <v>313</v>
          </cell>
        </row>
        <row r="3316">
          <cell r="AA3316">
            <v>240000</v>
          </cell>
          <cell r="BG3316" t="str">
            <v>313</v>
          </cell>
        </row>
        <row r="3317">
          <cell r="AA3317">
            <v>283699.98</v>
          </cell>
          <cell r="BG3317" t="str">
            <v>313</v>
          </cell>
        </row>
        <row r="3318">
          <cell r="AA3318">
            <v>846603.24</v>
          </cell>
          <cell r="BG3318" t="str">
            <v>313</v>
          </cell>
        </row>
        <row r="3319">
          <cell r="AA3319">
            <v>821462.25</v>
          </cell>
          <cell r="BG3319" t="str">
            <v>313</v>
          </cell>
        </row>
        <row r="3320">
          <cell r="AA3320">
            <v>652486.02</v>
          </cell>
          <cell r="BG3320" t="str">
            <v>313</v>
          </cell>
        </row>
        <row r="3321">
          <cell r="AA3321">
            <v>1775072.9</v>
          </cell>
          <cell r="BG3321" t="str">
            <v>313</v>
          </cell>
        </row>
        <row r="3322">
          <cell r="AA3322">
            <v>27760.98</v>
          </cell>
          <cell r="BG3322" t="str">
            <v>313</v>
          </cell>
        </row>
        <row r="3323">
          <cell r="AA3323">
            <v>250000</v>
          </cell>
          <cell r="BG3323" t="str">
            <v>313</v>
          </cell>
        </row>
        <row r="3324">
          <cell r="AA3324">
            <v>30000.28</v>
          </cell>
          <cell r="BG3324" t="str">
            <v>313</v>
          </cell>
        </row>
        <row r="3325">
          <cell r="AA3325">
            <v>225000</v>
          </cell>
          <cell r="BG3325" t="str">
            <v>313</v>
          </cell>
        </row>
        <row r="3326">
          <cell r="AA3326">
            <v>506073.61</v>
          </cell>
          <cell r="BG3326" t="str">
            <v>313</v>
          </cell>
        </row>
        <row r="3327">
          <cell r="AA3327">
            <v>184078.49</v>
          </cell>
          <cell r="BG3327" t="str">
            <v>313</v>
          </cell>
        </row>
        <row r="3328">
          <cell r="AA3328">
            <v>186875.91</v>
          </cell>
          <cell r="BG3328" t="str">
            <v>308</v>
          </cell>
        </row>
        <row r="3329">
          <cell r="AA3329">
            <v>819000</v>
          </cell>
          <cell r="BG3329" t="str">
            <v>313</v>
          </cell>
        </row>
        <row r="3330">
          <cell r="AA3330">
            <v>157500</v>
          </cell>
          <cell r="BG3330" t="str">
            <v>313</v>
          </cell>
        </row>
        <row r="3331">
          <cell r="AA3331">
            <v>411381.23</v>
          </cell>
          <cell r="BG3331" t="str">
            <v>313</v>
          </cell>
        </row>
        <row r="3332">
          <cell r="AA3332">
            <v>261877.92</v>
          </cell>
          <cell r="BG3332" t="str">
            <v>313</v>
          </cell>
        </row>
        <row r="3333">
          <cell r="AA3333">
            <v>495738.25</v>
          </cell>
          <cell r="BG3333" t="str">
            <v>313</v>
          </cell>
        </row>
        <row r="3334">
          <cell r="AA3334">
            <v>89222.97</v>
          </cell>
          <cell r="BG3334" t="str">
            <v>313</v>
          </cell>
        </row>
        <row r="3335">
          <cell r="AA3335">
            <v>145000</v>
          </cell>
          <cell r="BG3335" t="str">
            <v>313</v>
          </cell>
        </row>
        <row r="3336">
          <cell r="AA3336">
            <v>109495.84</v>
          </cell>
          <cell r="BG3336" t="str">
            <v>308</v>
          </cell>
        </row>
        <row r="3337">
          <cell r="AA3337">
            <v>158444.32</v>
          </cell>
          <cell r="BG3337" t="str">
            <v>308</v>
          </cell>
        </row>
        <row r="3338">
          <cell r="AA3338">
            <v>188019.17</v>
          </cell>
          <cell r="BG3338" t="str">
            <v>313</v>
          </cell>
        </row>
        <row r="3339">
          <cell r="AA3339">
            <v>261267.6</v>
          </cell>
          <cell r="BG3339" t="str">
            <v>313</v>
          </cell>
        </row>
        <row r="3340">
          <cell r="AA3340">
            <v>1665000</v>
          </cell>
          <cell r="BG3340" t="str">
            <v>313</v>
          </cell>
        </row>
        <row r="3341">
          <cell r="AA3341">
            <v>784212.84</v>
          </cell>
          <cell r="BG3341" t="str">
            <v>313</v>
          </cell>
        </row>
        <row r="3342">
          <cell r="AA3342">
            <v>54953</v>
          </cell>
          <cell r="BG3342" t="str">
            <v>313</v>
          </cell>
        </row>
        <row r="3343">
          <cell r="AA3343">
            <v>621301.22</v>
          </cell>
          <cell r="BG3343" t="str">
            <v>313</v>
          </cell>
        </row>
        <row r="3344">
          <cell r="AA3344">
            <v>163292.12</v>
          </cell>
          <cell r="BG3344" t="str">
            <v>313</v>
          </cell>
        </row>
        <row r="3345">
          <cell r="AA3345">
            <v>30883.46</v>
          </cell>
          <cell r="BG3345" t="str">
            <v>306</v>
          </cell>
        </row>
        <row r="3346">
          <cell r="AA3346">
            <v>66351.679999999993</v>
          </cell>
          <cell r="BG3346" t="str">
            <v>313</v>
          </cell>
        </row>
        <row r="3347">
          <cell r="AA3347">
            <v>545129.51</v>
          </cell>
          <cell r="BG3347" t="str">
            <v>313</v>
          </cell>
        </row>
        <row r="3348">
          <cell r="AA3348">
            <v>136994.93</v>
          </cell>
          <cell r="BG3348" t="str">
            <v>313</v>
          </cell>
        </row>
        <row r="3349">
          <cell r="AA3349">
            <v>346469.68</v>
          </cell>
          <cell r="BG3349" t="str">
            <v>313</v>
          </cell>
        </row>
        <row r="3350">
          <cell r="AA3350">
            <v>95833.58</v>
          </cell>
          <cell r="BG3350" t="str">
            <v>313</v>
          </cell>
        </row>
        <row r="3351">
          <cell r="AA3351">
            <v>24130.75</v>
          </cell>
          <cell r="BG3351" t="str">
            <v>313</v>
          </cell>
        </row>
        <row r="3352">
          <cell r="AA3352">
            <v>84619.4</v>
          </cell>
          <cell r="BG3352" t="str">
            <v>313</v>
          </cell>
        </row>
        <row r="3353">
          <cell r="AA3353">
            <v>29561.27</v>
          </cell>
          <cell r="BG3353" t="str">
            <v>313</v>
          </cell>
        </row>
        <row r="3354">
          <cell r="AA3354">
            <v>114682.02</v>
          </cell>
          <cell r="BG3354" t="str">
            <v>313</v>
          </cell>
        </row>
        <row r="3355">
          <cell r="AA3355">
            <v>221063.35</v>
          </cell>
          <cell r="BG3355" t="str">
            <v>313</v>
          </cell>
        </row>
        <row r="3356">
          <cell r="AA3356">
            <v>178302.4</v>
          </cell>
          <cell r="BG3356" t="str">
            <v>313</v>
          </cell>
        </row>
        <row r="3357">
          <cell r="AA3357">
            <v>684375</v>
          </cell>
          <cell r="BG3357" t="str">
            <v>313</v>
          </cell>
        </row>
        <row r="3358">
          <cell r="AA3358">
            <v>182318.77</v>
          </cell>
          <cell r="BG3358" t="str">
            <v>313</v>
          </cell>
        </row>
        <row r="3359">
          <cell r="AA3359">
            <v>0</v>
          </cell>
          <cell r="BG3359" t="str">
            <v>308</v>
          </cell>
        </row>
        <row r="3360">
          <cell r="AA3360">
            <v>17942.080000000002</v>
          </cell>
          <cell r="BG3360" t="str">
            <v>308</v>
          </cell>
        </row>
        <row r="3361">
          <cell r="AA3361">
            <v>235471.1</v>
          </cell>
          <cell r="BG3361" t="str">
            <v>313</v>
          </cell>
        </row>
        <row r="3362">
          <cell r="AA3362">
            <v>238698.21</v>
          </cell>
          <cell r="BG3362" t="str">
            <v>313</v>
          </cell>
        </row>
        <row r="3363">
          <cell r="AA3363">
            <v>227374.29</v>
          </cell>
          <cell r="BG3363" t="str">
            <v>313</v>
          </cell>
        </row>
        <row r="3364">
          <cell r="AA3364">
            <v>276460.87</v>
          </cell>
          <cell r="BG3364" t="str">
            <v>313</v>
          </cell>
        </row>
        <row r="3365">
          <cell r="AA3365">
            <v>418922.56</v>
          </cell>
          <cell r="BG3365" t="str">
            <v>313</v>
          </cell>
        </row>
        <row r="3366">
          <cell r="AA3366">
            <v>37237.54</v>
          </cell>
          <cell r="BG3366" t="str">
            <v>313</v>
          </cell>
        </row>
        <row r="3367">
          <cell r="AA3367">
            <v>550000</v>
          </cell>
          <cell r="BG3367" t="str">
            <v>313</v>
          </cell>
        </row>
        <row r="3368">
          <cell r="AA3368">
            <v>79200</v>
          </cell>
          <cell r="BG3368" t="str">
            <v>313</v>
          </cell>
        </row>
        <row r="3369">
          <cell r="AA3369">
            <v>273928.74</v>
          </cell>
          <cell r="BG3369" t="str">
            <v>313</v>
          </cell>
        </row>
        <row r="3370">
          <cell r="AA3370">
            <v>312330.34999999998</v>
          </cell>
          <cell r="BG3370" t="str">
            <v>313</v>
          </cell>
        </row>
        <row r="3371">
          <cell r="AA3371">
            <v>440091.71</v>
          </cell>
          <cell r="BG3371" t="str">
            <v>313</v>
          </cell>
        </row>
        <row r="3372">
          <cell r="AA3372">
            <v>464443.73</v>
          </cell>
          <cell r="BG3372" t="str">
            <v>313</v>
          </cell>
        </row>
        <row r="3373">
          <cell r="AA3373">
            <v>170305.02</v>
          </cell>
          <cell r="BG3373" t="str">
            <v>308</v>
          </cell>
        </row>
        <row r="3374">
          <cell r="AA3374">
            <v>340000</v>
          </cell>
          <cell r="BG3374" t="str">
            <v>313</v>
          </cell>
        </row>
        <row r="3375">
          <cell r="AA3375">
            <v>63440.07</v>
          </cell>
          <cell r="BG3375" t="str">
            <v>308</v>
          </cell>
        </row>
        <row r="3376">
          <cell r="AA3376">
            <v>125773.91</v>
          </cell>
          <cell r="BG3376" t="str">
            <v>308</v>
          </cell>
        </row>
        <row r="3377">
          <cell r="AA3377">
            <v>1750000</v>
          </cell>
          <cell r="BG3377" t="str">
            <v>313</v>
          </cell>
        </row>
        <row r="3378">
          <cell r="AA3378">
            <v>1480000</v>
          </cell>
          <cell r="BG3378" t="str">
            <v>313</v>
          </cell>
        </row>
        <row r="3379">
          <cell r="AA3379">
            <v>995000</v>
          </cell>
          <cell r="BG3379" t="str">
            <v>313</v>
          </cell>
        </row>
        <row r="3380">
          <cell r="AA3380">
            <v>301000.65000000002</v>
          </cell>
          <cell r="BG3380" t="str">
            <v>313</v>
          </cell>
        </row>
        <row r="3381">
          <cell r="AA3381">
            <v>757972.34</v>
          </cell>
          <cell r="BG3381" t="str">
            <v>313</v>
          </cell>
        </row>
        <row r="3382">
          <cell r="AA3382">
            <v>136666.73000000001</v>
          </cell>
          <cell r="BG3382" t="str">
            <v>313</v>
          </cell>
        </row>
        <row r="3383">
          <cell r="AA3383">
            <v>159191.03</v>
          </cell>
          <cell r="BG3383" t="str">
            <v>313</v>
          </cell>
        </row>
        <row r="3384">
          <cell r="AA3384">
            <v>10426.77</v>
          </cell>
          <cell r="BG3384" t="str">
            <v>308</v>
          </cell>
        </row>
        <row r="3385">
          <cell r="AA3385">
            <v>163763.34</v>
          </cell>
          <cell r="BG3385" t="str">
            <v>308</v>
          </cell>
        </row>
        <row r="3386">
          <cell r="AA3386">
            <v>1203229.22</v>
          </cell>
          <cell r="BG3386" t="str">
            <v>313</v>
          </cell>
        </row>
        <row r="3387">
          <cell r="AA3387">
            <v>2093750</v>
          </cell>
          <cell r="BG3387" t="str">
            <v>313</v>
          </cell>
        </row>
        <row r="3388">
          <cell r="AA3388">
            <v>2662500</v>
          </cell>
          <cell r="BG3388" t="str">
            <v>313</v>
          </cell>
        </row>
        <row r="3389">
          <cell r="AA3389">
            <v>390778.46</v>
          </cell>
          <cell r="BG3389" t="str">
            <v>313</v>
          </cell>
        </row>
        <row r="3390">
          <cell r="AA3390">
            <v>166506.57999999999</v>
          </cell>
          <cell r="BG3390" t="str">
            <v>313</v>
          </cell>
        </row>
        <row r="3391">
          <cell r="AA3391">
            <v>381774.02</v>
          </cell>
          <cell r="BG3391" t="str">
            <v>313</v>
          </cell>
        </row>
        <row r="3392">
          <cell r="AA3392">
            <v>296345.38</v>
          </cell>
          <cell r="BG3392" t="str">
            <v>313</v>
          </cell>
        </row>
        <row r="3393">
          <cell r="AA3393">
            <v>800000</v>
          </cell>
          <cell r="BG3393" t="str">
            <v>313</v>
          </cell>
        </row>
        <row r="3394">
          <cell r="AA3394">
            <v>532666.71</v>
          </cell>
          <cell r="BG3394" t="str">
            <v>313</v>
          </cell>
        </row>
        <row r="3395">
          <cell r="AA3395">
            <v>287504.96999999997</v>
          </cell>
          <cell r="BG3395" t="str">
            <v>313</v>
          </cell>
        </row>
        <row r="3396">
          <cell r="AA3396">
            <v>947915.08</v>
          </cell>
          <cell r="BG3396" t="str">
            <v>313</v>
          </cell>
        </row>
        <row r="3397">
          <cell r="AA3397">
            <v>144445.44</v>
          </cell>
          <cell r="BG3397" t="str">
            <v>313</v>
          </cell>
        </row>
        <row r="3398">
          <cell r="AA3398">
            <v>157500</v>
          </cell>
          <cell r="BG3398" t="str">
            <v>313</v>
          </cell>
        </row>
        <row r="3399">
          <cell r="AA3399">
            <v>1900000</v>
          </cell>
          <cell r="BG3399" t="str">
            <v>313</v>
          </cell>
        </row>
        <row r="3400">
          <cell r="AA3400">
            <v>111733.91</v>
          </cell>
          <cell r="BG3400" t="str">
            <v>313</v>
          </cell>
        </row>
        <row r="3401">
          <cell r="AA3401">
            <v>188041.42</v>
          </cell>
          <cell r="BG3401" t="str">
            <v>313</v>
          </cell>
        </row>
        <row r="3402">
          <cell r="AA3402">
            <v>194265.31</v>
          </cell>
          <cell r="BG3402" t="str">
            <v>313</v>
          </cell>
        </row>
        <row r="3403">
          <cell r="AA3403">
            <v>31554.880000000001</v>
          </cell>
          <cell r="BG3403" t="str">
            <v>313</v>
          </cell>
        </row>
        <row r="3404">
          <cell r="AA3404">
            <v>191053.3</v>
          </cell>
          <cell r="BG3404" t="str">
            <v>313</v>
          </cell>
        </row>
        <row r="3405">
          <cell r="AA3405">
            <v>104920.02</v>
          </cell>
          <cell r="BG3405" t="str">
            <v>313</v>
          </cell>
        </row>
        <row r="3406">
          <cell r="AA3406">
            <v>300817.74</v>
          </cell>
          <cell r="BG3406" t="str">
            <v>313</v>
          </cell>
        </row>
        <row r="3407">
          <cell r="AA3407">
            <v>263257.98</v>
          </cell>
          <cell r="BG3407" t="str">
            <v>313</v>
          </cell>
        </row>
        <row r="3408">
          <cell r="AA3408">
            <v>333333.59999999998</v>
          </cell>
          <cell r="BG3408" t="str">
            <v>313</v>
          </cell>
        </row>
        <row r="3409">
          <cell r="AA3409">
            <v>366666.92</v>
          </cell>
          <cell r="BG3409" t="str">
            <v>313</v>
          </cell>
        </row>
        <row r="3410">
          <cell r="AA3410">
            <v>1686583.61</v>
          </cell>
          <cell r="BG3410" t="str">
            <v>313</v>
          </cell>
        </row>
        <row r="3411">
          <cell r="AA3411">
            <v>387207.8</v>
          </cell>
          <cell r="BG3411" t="str">
            <v>308</v>
          </cell>
        </row>
        <row r="3412">
          <cell r="AA3412">
            <v>28421.29</v>
          </cell>
          <cell r="BG3412" t="str">
            <v>313</v>
          </cell>
        </row>
        <row r="3413">
          <cell r="AA3413">
            <v>487599.99</v>
          </cell>
          <cell r="BG3413" t="str">
            <v>313</v>
          </cell>
        </row>
        <row r="3414">
          <cell r="AA3414">
            <v>1795444.8</v>
          </cell>
          <cell r="BG3414" t="str">
            <v>313</v>
          </cell>
        </row>
        <row r="3415">
          <cell r="AA3415">
            <v>294778.92</v>
          </cell>
          <cell r="BG3415" t="str">
            <v>308</v>
          </cell>
        </row>
        <row r="3416">
          <cell r="AA3416">
            <v>234937.22</v>
          </cell>
          <cell r="BG3416" t="str">
            <v>308</v>
          </cell>
        </row>
        <row r="3417">
          <cell r="AA3417">
            <v>78108.09</v>
          </cell>
          <cell r="BG3417" t="str">
            <v>308</v>
          </cell>
        </row>
        <row r="3418">
          <cell r="AA3418">
            <v>38926.35</v>
          </cell>
          <cell r="BG3418" t="str">
            <v>308</v>
          </cell>
        </row>
        <row r="3419">
          <cell r="AA3419">
            <v>29965.62</v>
          </cell>
          <cell r="BG3419" t="str">
            <v>308</v>
          </cell>
        </row>
        <row r="3420">
          <cell r="AA3420">
            <v>153000</v>
          </cell>
          <cell r="BG3420" t="str">
            <v>313</v>
          </cell>
        </row>
        <row r="3421">
          <cell r="AA3421">
            <v>240000</v>
          </cell>
          <cell r="BG3421" t="str">
            <v>313</v>
          </cell>
        </row>
        <row r="3422">
          <cell r="AA3422">
            <v>158027.21</v>
          </cell>
          <cell r="BG3422" t="str">
            <v>313</v>
          </cell>
        </row>
        <row r="3423">
          <cell r="AA3423">
            <v>178445.98</v>
          </cell>
          <cell r="BG3423" t="str">
            <v>313</v>
          </cell>
        </row>
        <row r="3424">
          <cell r="AA3424">
            <v>169288.05</v>
          </cell>
          <cell r="BG3424" t="str">
            <v>313</v>
          </cell>
        </row>
        <row r="3425">
          <cell r="AA3425">
            <v>42937.120000000003</v>
          </cell>
          <cell r="BG3425" t="str">
            <v>313</v>
          </cell>
        </row>
        <row r="3426">
          <cell r="AA3426">
            <v>157406.29</v>
          </cell>
          <cell r="BG3426" t="str">
            <v>313</v>
          </cell>
        </row>
        <row r="3427">
          <cell r="AA3427">
            <v>291756.34999999998</v>
          </cell>
          <cell r="BG3427" t="str">
            <v>313</v>
          </cell>
        </row>
        <row r="3428">
          <cell r="AA3428">
            <v>871632.4</v>
          </cell>
          <cell r="BG3428" t="str">
            <v>313</v>
          </cell>
        </row>
        <row r="3429">
          <cell r="AA3429">
            <v>271980.52</v>
          </cell>
          <cell r="BG3429" t="str">
            <v>313</v>
          </cell>
        </row>
        <row r="3430">
          <cell r="AA3430">
            <v>1638888.86</v>
          </cell>
          <cell r="BG3430" t="str">
            <v>313</v>
          </cell>
        </row>
        <row r="3431">
          <cell r="AA3431">
            <v>472222.24</v>
          </cell>
          <cell r="BG3431" t="str">
            <v>313</v>
          </cell>
        </row>
        <row r="3432">
          <cell r="AA3432">
            <v>208333.45</v>
          </cell>
          <cell r="BG3432" t="str">
            <v>313</v>
          </cell>
        </row>
        <row r="3433">
          <cell r="AA3433">
            <v>664000</v>
          </cell>
          <cell r="BG3433" t="str">
            <v>313</v>
          </cell>
        </row>
        <row r="3434">
          <cell r="AA3434">
            <v>153734.88</v>
          </cell>
          <cell r="BG3434" t="str">
            <v>313</v>
          </cell>
        </row>
        <row r="3435">
          <cell r="AA3435">
            <v>181348.02</v>
          </cell>
          <cell r="BG3435" t="str">
            <v>313</v>
          </cell>
        </row>
        <row r="3436">
          <cell r="AA3436">
            <v>13125</v>
          </cell>
          <cell r="BG3436" t="str">
            <v>313</v>
          </cell>
        </row>
        <row r="3437">
          <cell r="AA3437">
            <v>38802.17</v>
          </cell>
          <cell r="BG3437" t="str">
            <v>313</v>
          </cell>
        </row>
        <row r="3438">
          <cell r="AA3438">
            <v>64050</v>
          </cell>
          <cell r="BG3438" t="str">
            <v>313</v>
          </cell>
        </row>
        <row r="3439">
          <cell r="AA3439">
            <v>96627.74</v>
          </cell>
          <cell r="BG3439" t="str">
            <v>313</v>
          </cell>
        </row>
        <row r="3440">
          <cell r="AA3440">
            <v>139165.37</v>
          </cell>
          <cell r="BG3440" t="str">
            <v>313</v>
          </cell>
        </row>
        <row r="3441">
          <cell r="AA3441">
            <v>143100</v>
          </cell>
          <cell r="BG3441" t="str">
            <v>313</v>
          </cell>
        </row>
        <row r="3442">
          <cell r="AA3442">
            <v>382351.97</v>
          </cell>
          <cell r="BG3442" t="str">
            <v>313</v>
          </cell>
        </row>
        <row r="3443">
          <cell r="AA3443">
            <v>42235.91</v>
          </cell>
          <cell r="BG3443" t="str">
            <v>313</v>
          </cell>
        </row>
        <row r="3444">
          <cell r="AA3444">
            <v>800000</v>
          </cell>
          <cell r="BG3444" t="str">
            <v>313</v>
          </cell>
        </row>
        <row r="3445">
          <cell r="AA3445">
            <v>19802.25</v>
          </cell>
          <cell r="BG3445" t="str">
            <v>313</v>
          </cell>
        </row>
        <row r="3446">
          <cell r="AA3446">
            <v>262500</v>
          </cell>
          <cell r="BG3446" t="str">
            <v>313</v>
          </cell>
        </row>
        <row r="3447">
          <cell r="AA3447">
            <v>184583.19</v>
          </cell>
          <cell r="BG3447" t="str">
            <v>313</v>
          </cell>
        </row>
        <row r="3448">
          <cell r="AA3448">
            <v>293333.28000000003</v>
          </cell>
          <cell r="BG3448" t="str">
            <v>313</v>
          </cell>
        </row>
        <row r="3449">
          <cell r="AA3449">
            <v>166500</v>
          </cell>
          <cell r="BG3449" t="str">
            <v>313</v>
          </cell>
        </row>
        <row r="3450">
          <cell r="AA3450">
            <v>123499.99</v>
          </cell>
          <cell r="BG3450" t="str">
            <v>313</v>
          </cell>
        </row>
        <row r="3451">
          <cell r="AA3451">
            <v>22828.38</v>
          </cell>
          <cell r="BG3451" t="str">
            <v>313</v>
          </cell>
        </row>
        <row r="3452">
          <cell r="AA3452">
            <v>21538.52</v>
          </cell>
          <cell r="BG3452" t="str">
            <v>313</v>
          </cell>
        </row>
        <row r="3453">
          <cell r="AA3453">
            <v>1295158.8500000001</v>
          </cell>
          <cell r="BG3453" t="str">
            <v>313</v>
          </cell>
        </row>
        <row r="3454">
          <cell r="AA3454">
            <v>687724.79</v>
          </cell>
          <cell r="BG3454" t="str">
            <v>313</v>
          </cell>
        </row>
        <row r="3455">
          <cell r="AA3455">
            <v>846153.84</v>
          </cell>
          <cell r="BG3455" t="str">
            <v>313</v>
          </cell>
        </row>
        <row r="3456">
          <cell r="AA3456">
            <v>211144.95</v>
          </cell>
          <cell r="BG3456" t="str">
            <v>313</v>
          </cell>
        </row>
        <row r="3457">
          <cell r="AA3457">
            <v>290000</v>
          </cell>
          <cell r="BG3457" t="str">
            <v>313</v>
          </cell>
        </row>
        <row r="3458">
          <cell r="AA3458">
            <v>3850000</v>
          </cell>
          <cell r="BG3458" t="str">
            <v>313</v>
          </cell>
        </row>
        <row r="3459">
          <cell r="AA3459">
            <v>949999.99</v>
          </cell>
          <cell r="BG3459" t="str">
            <v>313</v>
          </cell>
        </row>
        <row r="3460">
          <cell r="AA3460">
            <v>98826.53</v>
          </cell>
          <cell r="BG3460" t="str">
            <v>313</v>
          </cell>
        </row>
        <row r="3461">
          <cell r="AA3461">
            <v>275507.53999999998</v>
          </cell>
          <cell r="BG3461" t="str">
            <v>313</v>
          </cell>
        </row>
        <row r="3462">
          <cell r="AA3462">
            <v>374744.08</v>
          </cell>
          <cell r="BG3462" t="str">
            <v>313</v>
          </cell>
        </row>
        <row r="3463">
          <cell r="AA3463">
            <v>21854.91</v>
          </cell>
          <cell r="BG3463" t="str">
            <v>308</v>
          </cell>
        </row>
        <row r="3464">
          <cell r="AA3464">
            <v>152625</v>
          </cell>
          <cell r="BG3464" t="str">
            <v>313</v>
          </cell>
        </row>
        <row r="3465">
          <cell r="AA3465">
            <v>137710</v>
          </cell>
          <cell r="BG3465" t="str">
            <v>313</v>
          </cell>
        </row>
        <row r="3466">
          <cell r="AA3466">
            <v>25303.51</v>
          </cell>
          <cell r="BG3466" t="str">
            <v>313</v>
          </cell>
        </row>
        <row r="3467">
          <cell r="AA3467">
            <v>215625</v>
          </cell>
          <cell r="BG3467" t="str">
            <v>313</v>
          </cell>
        </row>
        <row r="3468">
          <cell r="AA3468">
            <v>286207.2</v>
          </cell>
          <cell r="BG3468" t="str">
            <v>313</v>
          </cell>
        </row>
        <row r="3469">
          <cell r="AA3469">
            <v>814145.96</v>
          </cell>
          <cell r="BG3469" t="str">
            <v>306</v>
          </cell>
        </row>
        <row r="3470">
          <cell r="AA3470">
            <v>239695.98</v>
          </cell>
          <cell r="BG3470" t="str">
            <v>313</v>
          </cell>
        </row>
        <row r="3471">
          <cell r="AA3471">
            <v>1234050.94</v>
          </cell>
          <cell r="BG3471" t="str">
            <v>313</v>
          </cell>
        </row>
        <row r="3472">
          <cell r="AA3472">
            <v>336666.63</v>
          </cell>
          <cell r="BG3472" t="str">
            <v>313</v>
          </cell>
        </row>
        <row r="3473">
          <cell r="AA3473">
            <v>153170.79999999999</v>
          </cell>
          <cell r="BG3473" t="str">
            <v>313</v>
          </cell>
        </row>
        <row r="3474">
          <cell r="AA3474">
            <v>206453</v>
          </cell>
          <cell r="BG3474" t="str">
            <v>313</v>
          </cell>
        </row>
        <row r="3475">
          <cell r="AA3475">
            <v>362331.97</v>
          </cell>
          <cell r="BG3475" t="str">
            <v>313</v>
          </cell>
        </row>
        <row r="3476">
          <cell r="AA3476">
            <v>273527.09999999998</v>
          </cell>
          <cell r="BG3476" t="str">
            <v>313</v>
          </cell>
        </row>
        <row r="3477">
          <cell r="AA3477">
            <v>418760.02</v>
          </cell>
          <cell r="BG3477" t="str">
            <v>313</v>
          </cell>
        </row>
        <row r="3478">
          <cell r="AA3478">
            <v>41893.29</v>
          </cell>
          <cell r="BG3478" t="str">
            <v>313</v>
          </cell>
        </row>
        <row r="3479">
          <cell r="AA3479">
            <v>380000</v>
          </cell>
          <cell r="BG3479" t="str">
            <v>313</v>
          </cell>
        </row>
        <row r="3480">
          <cell r="AA3480">
            <v>138017.10999999999</v>
          </cell>
          <cell r="BG3480" t="str">
            <v>313</v>
          </cell>
        </row>
        <row r="3481">
          <cell r="AA3481">
            <v>356250</v>
          </cell>
          <cell r="BG3481" t="str">
            <v>313</v>
          </cell>
        </row>
        <row r="3482">
          <cell r="AA3482">
            <v>350750</v>
          </cell>
          <cell r="BG3482" t="str">
            <v>313</v>
          </cell>
        </row>
        <row r="3483">
          <cell r="AA3483">
            <v>51827.17</v>
          </cell>
          <cell r="BG3483" t="str">
            <v>313</v>
          </cell>
        </row>
        <row r="3484">
          <cell r="AA3484">
            <v>69931.070000000007</v>
          </cell>
          <cell r="BG3484" t="str">
            <v>313</v>
          </cell>
        </row>
        <row r="3485">
          <cell r="AA3485">
            <v>168968.74</v>
          </cell>
          <cell r="BG3485" t="str">
            <v>306</v>
          </cell>
        </row>
        <row r="3486">
          <cell r="AA3486">
            <v>228491</v>
          </cell>
          <cell r="BG3486" t="str">
            <v>313</v>
          </cell>
        </row>
        <row r="3487">
          <cell r="AA3487">
            <v>259457.14</v>
          </cell>
          <cell r="BG3487" t="str">
            <v>313</v>
          </cell>
        </row>
        <row r="3488">
          <cell r="AA3488">
            <v>87196.21</v>
          </cell>
          <cell r="BG3488" t="str">
            <v>313</v>
          </cell>
        </row>
        <row r="3489">
          <cell r="AA3489">
            <v>640570.93999999994</v>
          </cell>
          <cell r="BG3489" t="str">
            <v>306</v>
          </cell>
        </row>
        <row r="3490">
          <cell r="AA3490">
            <v>143193.28</v>
          </cell>
          <cell r="BG3490" t="str">
            <v>306</v>
          </cell>
        </row>
        <row r="3491">
          <cell r="AA3491">
            <v>756021.98</v>
          </cell>
          <cell r="BG3491" t="str">
            <v>313</v>
          </cell>
        </row>
        <row r="3492">
          <cell r="AA3492">
            <v>524444.68999999994</v>
          </cell>
          <cell r="BG3492" t="str">
            <v>313</v>
          </cell>
        </row>
        <row r="3493">
          <cell r="AA3493">
            <v>1318283.49</v>
          </cell>
          <cell r="BG3493" t="str">
            <v>313</v>
          </cell>
        </row>
        <row r="3494">
          <cell r="AA3494">
            <v>3829273.29</v>
          </cell>
          <cell r="BG3494" t="str">
            <v>313</v>
          </cell>
        </row>
        <row r="3495">
          <cell r="AA3495">
            <v>42343.93</v>
          </cell>
          <cell r="BG3495" t="str">
            <v>308</v>
          </cell>
        </row>
        <row r="3496">
          <cell r="AA3496">
            <v>280840.15000000002</v>
          </cell>
          <cell r="BG3496" t="str">
            <v>313</v>
          </cell>
        </row>
        <row r="3497">
          <cell r="AA3497">
            <v>289024.21000000002</v>
          </cell>
          <cell r="BG3497" t="str">
            <v>313</v>
          </cell>
        </row>
        <row r="3498">
          <cell r="AA3498">
            <v>354885.89</v>
          </cell>
          <cell r="BG3498" t="str">
            <v>313</v>
          </cell>
        </row>
        <row r="3499">
          <cell r="AA3499">
            <v>170217.95</v>
          </cell>
          <cell r="BG3499" t="str">
            <v>313</v>
          </cell>
        </row>
        <row r="3500">
          <cell r="AA3500">
            <v>247125.36</v>
          </cell>
          <cell r="BG3500" t="str">
            <v>313</v>
          </cell>
        </row>
        <row r="3501">
          <cell r="AA3501">
            <v>377308.79</v>
          </cell>
          <cell r="BG3501" t="str">
            <v>313</v>
          </cell>
        </row>
        <row r="3502">
          <cell r="AA3502">
            <v>625073.02</v>
          </cell>
          <cell r="BG3502" t="str">
            <v>313</v>
          </cell>
        </row>
        <row r="3503">
          <cell r="AA3503">
            <v>869845.64</v>
          </cell>
          <cell r="BG3503" t="str">
            <v>313</v>
          </cell>
        </row>
        <row r="3504">
          <cell r="AA3504">
            <v>133634.6</v>
          </cell>
          <cell r="BG3504" t="str">
            <v>313</v>
          </cell>
        </row>
        <row r="3505">
          <cell r="AA3505">
            <v>365000</v>
          </cell>
          <cell r="BG3505" t="str">
            <v>313</v>
          </cell>
        </row>
        <row r="3506">
          <cell r="AA3506">
            <v>33244.269999999997</v>
          </cell>
          <cell r="BG3506" t="str">
            <v>313</v>
          </cell>
        </row>
        <row r="3507">
          <cell r="AA3507">
            <v>47661.77</v>
          </cell>
          <cell r="BG3507" t="str">
            <v>313</v>
          </cell>
        </row>
        <row r="3508">
          <cell r="AA3508">
            <v>218699.27</v>
          </cell>
          <cell r="BG3508" t="str">
            <v>313</v>
          </cell>
        </row>
        <row r="3509">
          <cell r="AA3509">
            <v>321425.46999999997</v>
          </cell>
          <cell r="BG3509" t="str">
            <v>313</v>
          </cell>
        </row>
        <row r="3510">
          <cell r="AA3510">
            <v>233592.29</v>
          </cell>
          <cell r="BG3510" t="str">
            <v>313</v>
          </cell>
        </row>
        <row r="3511">
          <cell r="AA3511">
            <v>397985.69</v>
          </cell>
          <cell r="BG3511" t="str">
            <v>313</v>
          </cell>
        </row>
        <row r="3512">
          <cell r="AA3512">
            <v>390000</v>
          </cell>
          <cell r="BG3512" t="str">
            <v>313</v>
          </cell>
        </row>
        <row r="3513">
          <cell r="AA3513">
            <v>228970.45</v>
          </cell>
          <cell r="BG3513" t="str">
            <v>313</v>
          </cell>
        </row>
        <row r="3514">
          <cell r="AA3514">
            <v>459331.79</v>
          </cell>
          <cell r="BG3514" t="str">
            <v>313</v>
          </cell>
        </row>
        <row r="3515">
          <cell r="AA3515">
            <v>206554.7</v>
          </cell>
          <cell r="BG3515" t="str">
            <v>313</v>
          </cell>
        </row>
        <row r="3516">
          <cell r="AA3516">
            <v>281250</v>
          </cell>
          <cell r="BG3516" t="str">
            <v>313</v>
          </cell>
        </row>
        <row r="3517">
          <cell r="AA3517">
            <v>391159.29</v>
          </cell>
          <cell r="BG3517" t="str">
            <v>313</v>
          </cell>
        </row>
        <row r="3518">
          <cell r="AA3518">
            <v>133333.29999999999</v>
          </cell>
          <cell r="BG3518" t="str">
            <v>313</v>
          </cell>
        </row>
        <row r="3519">
          <cell r="AA3519">
            <v>74240.86</v>
          </cell>
          <cell r="BG3519" t="str">
            <v>313</v>
          </cell>
        </row>
        <row r="3520">
          <cell r="AA3520">
            <v>188904.4</v>
          </cell>
          <cell r="BG3520" t="str">
            <v>313</v>
          </cell>
        </row>
        <row r="3521">
          <cell r="AA3521">
            <v>65181.73</v>
          </cell>
          <cell r="BG3521" t="str">
            <v>313</v>
          </cell>
        </row>
        <row r="3522">
          <cell r="AA3522">
            <v>175750</v>
          </cell>
          <cell r="BG3522" t="str">
            <v>313</v>
          </cell>
        </row>
        <row r="3523">
          <cell r="AA3523">
            <v>168000</v>
          </cell>
          <cell r="BG3523" t="str">
            <v>313</v>
          </cell>
        </row>
        <row r="3524">
          <cell r="AA3524">
            <v>14590.07</v>
          </cell>
          <cell r="BG3524" t="str">
            <v>313</v>
          </cell>
        </row>
        <row r="3525">
          <cell r="AA3525">
            <v>231954.42</v>
          </cell>
          <cell r="BG3525" t="str">
            <v>313</v>
          </cell>
        </row>
        <row r="3526">
          <cell r="AA3526">
            <v>115000</v>
          </cell>
          <cell r="BG3526" t="str">
            <v>313</v>
          </cell>
        </row>
        <row r="3527">
          <cell r="AA3527">
            <v>389360.64000000001</v>
          </cell>
          <cell r="BG3527" t="str">
            <v>313</v>
          </cell>
        </row>
        <row r="3528">
          <cell r="AA3528">
            <v>259064.11</v>
          </cell>
          <cell r="BG3528" t="str">
            <v>313</v>
          </cell>
        </row>
        <row r="3529">
          <cell r="AA3529">
            <v>249102.97</v>
          </cell>
          <cell r="BG3529" t="str">
            <v>313</v>
          </cell>
        </row>
        <row r="3530">
          <cell r="AA3530">
            <v>152515.47</v>
          </cell>
          <cell r="BG3530" t="str">
            <v>313</v>
          </cell>
        </row>
        <row r="3531">
          <cell r="AA3531">
            <v>903469.99</v>
          </cell>
          <cell r="BG3531" t="str">
            <v>313</v>
          </cell>
        </row>
        <row r="3532">
          <cell r="AA3532">
            <v>333812.15999999997</v>
          </cell>
          <cell r="BG3532" t="str">
            <v>308</v>
          </cell>
        </row>
        <row r="3533">
          <cell r="AA3533">
            <v>2468571.4</v>
          </cell>
          <cell r="BG3533" t="str">
            <v>308</v>
          </cell>
        </row>
        <row r="3534">
          <cell r="AA3534">
            <v>30168.47</v>
          </cell>
          <cell r="BG3534" t="str">
            <v>313</v>
          </cell>
        </row>
        <row r="3535">
          <cell r="AA3535">
            <v>224770.61</v>
          </cell>
          <cell r="BG3535" t="str">
            <v>313</v>
          </cell>
        </row>
        <row r="3536">
          <cell r="AA3536">
            <v>42417.919999999998</v>
          </cell>
          <cell r="BG3536" t="str">
            <v>313</v>
          </cell>
        </row>
        <row r="3537">
          <cell r="AA3537">
            <v>18814.11</v>
          </cell>
          <cell r="BG3537" t="str">
            <v>313</v>
          </cell>
        </row>
        <row r="3538">
          <cell r="AA3538">
            <v>496328.73</v>
          </cell>
          <cell r="BG3538" t="str">
            <v>313</v>
          </cell>
        </row>
        <row r="3539">
          <cell r="AA3539">
            <v>225299.38</v>
          </cell>
          <cell r="BG3539" t="str">
            <v>313</v>
          </cell>
        </row>
        <row r="3540">
          <cell r="AA3540">
            <v>67817.31</v>
          </cell>
          <cell r="BG3540" t="str">
            <v>313</v>
          </cell>
        </row>
        <row r="3541">
          <cell r="AA3541">
            <v>15581.75</v>
          </cell>
          <cell r="BG3541" t="str">
            <v>313</v>
          </cell>
        </row>
        <row r="3542">
          <cell r="AA3542">
            <v>150000</v>
          </cell>
          <cell r="BG3542" t="str">
            <v>313</v>
          </cell>
        </row>
        <row r="3543">
          <cell r="AA3543">
            <v>838387.27</v>
          </cell>
          <cell r="BG3543" t="str">
            <v>313</v>
          </cell>
        </row>
        <row r="3544">
          <cell r="AA3544">
            <v>7998.05</v>
          </cell>
          <cell r="BG3544" t="str">
            <v>313</v>
          </cell>
        </row>
        <row r="3545">
          <cell r="AA3545">
            <v>32556.79</v>
          </cell>
          <cell r="BG3545" t="str">
            <v>313</v>
          </cell>
        </row>
        <row r="3546">
          <cell r="AA3546">
            <v>145325.51</v>
          </cell>
          <cell r="BG3546" t="str">
            <v>313</v>
          </cell>
        </row>
        <row r="3547">
          <cell r="AA3547">
            <v>144000</v>
          </cell>
          <cell r="BG3547" t="str">
            <v>313</v>
          </cell>
        </row>
        <row r="3548">
          <cell r="AA3548">
            <v>149550.85</v>
          </cell>
          <cell r="BG3548" t="str">
            <v>313</v>
          </cell>
        </row>
        <row r="3549">
          <cell r="AA3549">
            <v>275507.53999999998</v>
          </cell>
          <cell r="BG3549" t="str">
            <v>313</v>
          </cell>
        </row>
        <row r="3550">
          <cell r="AA3550">
            <v>30068.14</v>
          </cell>
          <cell r="BG3550" t="str">
            <v>313</v>
          </cell>
        </row>
        <row r="3551">
          <cell r="AA3551">
            <v>281089.65000000002</v>
          </cell>
          <cell r="BG3551" t="str">
            <v>313</v>
          </cell>
        </row>
        <row r="3552">
          <cell r="AA3552">
            <v>142999.91</v>
          </cell>
          <cell r="BG3552" t="str">
            <v>313</v>
          </cell>
        </row>
        <row r="3553">
          <cell r="AA3553">
            <v>45721.75</v>
          </cell>
          <cell r="BG3553" t="str">
            <v>313</v>
          </cell>
        </row>
        <row r="3554">
          <cell r="AA3554">
            <v>48839.35</v>
          </cell>
          <cell r="BG3554" t="str">
            <v>313</v>
          </cell>
        </row>
        <row r="3555">
          <cell r="AA3555">
            <v>10000</v>
          </cell>
          <cell r="BG3555" t="str">
            <v>313</v>
          </cell>
        </row>
        <row r="3556">
          <cell r="AA3556">
            <v>29018.71</v>
          </cell>
          <cell r="BG3556" t="str">
            <v>313</v>
          </cell>
        </row>
        <row r="3557">
          <cell r="AA3557">
            <v>12839.53</v>
          </cell>
          <cell r="BG3557" t="str">
            <v>313</v>
          </cell>
        </row>
        <row r="3558">
          <cell r="AA3558">
            <v>4233.8999999999996</v>
          </cell>
          <cell r="BG3558" t="str">
            <v>313</v>
          </cell>
        </row>
        <row r="3559">
          <cell r="AA3559">
            <v>286215.56</v>
          </cell>
          <cell r="BG3559" t="str">
            <v>313</v>
          </cell>
        </row>
        <row r="3560">
          <cell r="AA3560">
            <v>52746.3</v>
          </cell>
          <cell r="BG3560" t="str">
            <v>313</v>
          </cell>
        </row>
        <row r="3561">
          <cell r="AA3561">
            <v>375000</v>
          </cell>
          <cell r="BG3561" t="str">
            <v>313</v>
          </cell>
        </row>
        <row r="3562">
          <cell r="AA3562">
            <v>174999.94</v>
          </cell>
          <cell r="BG3562" t="str">
            <v>313</v>
          </cell>
        </row>
        <row r="3563">
          <cell r="AA3563">
            <v>129009.91</v>
          </cell>
          <cell r="BG3563" t="str">
            <v>313</v>
          </cell>
        </row>
        <row r="3564">
          <cell r="AA3564">
            <v>52723.91</v>
          </cell>
          <cell r="BG3564" t="str">
            <v>313</v>
          </cell>
        </row>
        <row r="3565">
          <cell r="AA3565">
            <v>66342.06</v>
          </cell>
          <cell r="BG3565" t="str">
            <v>313</v>
          </cell>
        </row>
        <row r="3566">
          <cell r="AA3566">
            <v>125765.19</v>
          </cell>
          <cell r="BG3566" t="str">
            <v>313</v>
          </cell>
        </row>
        <row r="3567">
          <cell r="AA3567">
            <v>56098.33</v>
          </cell>
          <cell r="BG3567" t="str">
            <v>313</v>
          </cell>
        </row>
        <row r="3568">
          <cell r="AA3568">
            <v>861.5</v>
          </cell>
          <cell r="BG3568" t="str">
            <v>313</v>
          </cell>
        </row>
        <row r="3569">
          <cell r="AA3569">
            <v>16119.38</v>
          </cell>
          <cell r="BG3569" t="str">
            <v>313</v>
          </cell>
        </row>
        <row r="3570">
          <cell r="AA3570">
            <v>135590.87</v>
          </cell>
          <cell r="BG3570" t="str">
            <v>313</v>
          </cell>
        </row>
        <row r="3571">
          <cell r="AA3571">
            <v>62004.56</v>
          </cell>
          <cell r="BG3571" t="str">
            <v>313</v>
          </cell>
        </row>
        <row r="3572">
          <cell r="AA3572">
            <v>42217.1</v>
          </cell>
          <cell r="BG3572" t="str">
            <v>313</v>
          </cell>
        </row>
        <row r="3573">
          <cell r="AA3573">
            <v>61515.34</v>
          </cell>
          <cell r="BG3573" t="str">
            <v>313</v>
          </cell>
        </row>
        <row r="3574">
          <cell r="AA3574">
            <v>39661.74</v>
          </cell>
          <cell r="BG3574" t="str">
            <v>313</v>
          </cell>
        </row>
        <row r="3575">
          <cell r="AA3575">
            <v>40283.39</v>
          </cell>
          <cell r="BG3575" t="str">
            <v>313</v>
          </cell>
        </row>
        <row r="3576">
          <cell r="AA3576">
            <v>347107.29</v>
          </cell>
          <cell r="BG3576" t="str">
            <v>306</v>
          </cell>
        </row>
        <row r="3577">
          <cell r="AA3577">
            <v>157929.65</v>
          </cell>
          <cell r="BG3577" t="str">
            <v>313</v>
          </cell>
        </row>
        <row r="3578">
          <cell r="AA3578">
            <v>64108.84</v>
          </cell>
          <cell r="BG3578" t="str">
            <v>313</v>
          </cell>
        </row>
        <row r="3579">
          <cell r="AA3579">
            <v>38973.01</v>
          </cell>
          <cell r="BG3579" t="str">
            <v>313</v>
          </cell>
        </row>
        <row r="3580">
          <cell r="AA3580">
            <v>248916.53</v>
          </cell>
          <cell r="BG3580" t="str">
            <v>313</v>
          </cell>
        </row>
        <row r="3581">
          <cell r="AA3581">
            <v>389870.04</v>
          </cell>
          <cell r="BG3581" t="str">
            <v>313</v>
          </cell>
        </row>
        <row r="3582">
          <cell r="AA3582">
            <v>194128.05</v>
          </cell>
          <cell r="BG3582" t="str">
            <v>313</v>
          </cell>
        </row>
        <row r="3583">
          <cell r="AA3583">
            <v>22513.95</v>
          </cell>
          <cell r="BG3583" t="str">
            <v>313</v>
          </cell>
        </row>
        <row r="3584">
          <cell r="AA3584">
            <v>34650</v>
          </cell>
          <cell r="BG3584" t="str">
            <v>313</v>
          </cell>
        </row>
        <row r="3585">
          <cell r="AA3585">
            <v>152948.01</v>
          </cell>
          <cell r="BG3585" t="str">
            <v>313</v>
          </cell>
        </row>
        <row r="3586">
          <cell r="AA3586">
            <v>422137.88</v>
          </cell>
          <cell r="BG3586" t="str">
            <v>313</v>
          </cell>
        </row>
        <row r="3587">
          <cell r="AA3587">
            <v>315000</v>
          </cell>
          <cell r="BG3587" t="str">
            <v>313</v>
          </cell>
        </row>
        <row r="3588">
          <cell r="AA3588">
            <v>383333.38</v>
          </cell>
          <cell r="BG3588" t="str">
            <v>313</v>
          </cell>
        </row>
        <row r="3589">
          <cell r="AA3589">
            <v>40302.86</v>
          </cell>
          <cell r="BG3589" t="str">
            <v>313</v>
          </cell>
        </row>
        <row r="3590">
          <cell r="AA3590">
            <v>84999.97</v>
          </cell>
          <cell r="BG3590" t="str">
            <v>313</v>
          </cell>
        </row>
        <row r="3591">
          <cell r="AA3591">
            <v>458333.35</v>
          </cell>
          <cell r="BG3591" t="str">
            <v>313</v>
          </cell>
        </row>
        <row r="3592">
          <cell r="AA3592">
            <v>26059.27</v>
          </cell>
          <cell r="BG3592" t="str">
            <v>313</v>
          </cell>
        </row>
        <row r="3593">
          <cell r="AA3593">
            <v>89100</v>
          </cell>
          <cell r="BG3593" t="str">
            <v>313</v>
          </cell>
        </row>
        <row r="3594">
          <cell r="AA3594">
            <v>277500</v>
          </cell>
          <cell r="BG3594" t="str">
            <v>313</v>
          </cell>
        </row>
        <row r="3595">
          <cell r="AA3595">
            <v>87790.66</v>
          </cell>
          <cell r="BG3595" t="str">
            <v>313</v>
          </cell>
        </row>
        <row r="3596">
          <cell r="AA3596">
            <v>56233.86</v>
          </cell>
          <cell r="BG3596" t="str">
            <v>313</v>
          </cell>
        </row>
        <row r="3597">
          <cell r="AA3597">
            <v>124362.32</v>
          </cell>
          <cell r="BG3597" t="str">
            <v>313</v>
          </cell>
        </row>
        <row r="3598">
          <cell r="AA3598">
            <v>373333.24</v>
          </cell>
          <cell r="BG3598" t="str">
            <v>313</v>
          </cell>
        </row>
        <row r="3599">
          <cell r="AA3599">
            <v>528607.01</v>
          </cell>
          <cell r="BG3599" t="str">
            <v>313</v>
          </cell>
        </row>
        <row r="3600">
          <cell r="AA3600">
            <v>91000</v>
          </cell>
          <cell r="BG3600" t="str">
            <v>313</v>
          </cell>
        </row>
        <row r="3601">
          <cell r="AA3601">
            <v>579923.23</v>
          </cell>
          <cell r="BG3601" t="str">
            <v>313</v>
          </cell>
        </row>
        <row r="3602">
          <cell r="AA3602">
            <v>1432102.07</v>
          </cell>
          <cell r="BG3602" t="str">
            <v>313</v>
          </cell>
        </row>
        <row r="3603">
          <cell r="AA3603">
            <v>402993.47</v>
          </cell>
          <cell r="BG3603" t="str">
            <v>313</v>
          </cell>
        </row>
        <row r="3604">
          <cell r="AA3604">
            <v>196428.57</v>
          </cell>
          <cell r="BG3604" t="str">
            <v>313</v>
          </cell>
        </row>
        <row r="3605">
          <cell r="AA3605">
            <v>760000</v>
          </cell>
          <cell r="BG3605" t="str">
            <v>313</v>
          </cell>
        </row>
        <row r="3606">
          <cell r="AA3606">
            <v>220246.09</v>
          </cell>
          <cell r="BG3606" t="str">
            <v>313</v>
          </cell>
        </row>
        <row r="3607">
          <cell r="AA3607">
            <v>311780.75</v>
          </cell>
          <cell r="BG3607" t="str">
            <v>313</v>
          </cell>
        </row>
        <row r="3608">
          <cell r="AA3608">
            <v>96095.89</v>
          </cell>
          <cell r="BG3608" t="str">
            <v>313</v>
          </cell>
        </row>
        <row r="3609">
          <cell r="AA3609">
            <v>46000</v>
          </cell>
          <cell r="BG3609" t="str">
            <v>313</v>
          </cell>
        </row>
        <row r="3610">
          <cell r="AA3610">
            <v>26833.58</v>
          </cell>
          <cell r="BG3610" t="str">
            <v>313</v>
          </cell>
        </row>
        <row r="3611">
          <cell r="AA3611">
            <v>36746.559999999998</v>
          </cell>
          <cell r="BG3611" t="str">
            <v>313</v>
          </cell>
        </row>
        <row r="3612">
          <cell r="AA3612">
            <v>46980</v>
          </cell>
          <cell r="BG3612" t="str">
            <v>313</v>
          </cell>
        </row>
        <row r="3613">
          <cell r="AA3613">
            <v>9500</v>
          </cell>
          <cell r="BG3613" t="str">
            <v>313</v>
          </cell>
        </row>
        <row r="3614">
          <cell r="AA3614">
            <v>36000</v>
          </cell>
          <cell r="BG3614" t="str">
            <v>313</v>
          </cell>
        </row>
        <row r="3615">
          <cell r="AA3615">
            <v>29333.46</v>
          </cell>
          <cell r="BG3615" t="str">
            <v>313</v>
          </cell>
        </row>
        <row r="3616">
          <cell r="AA3616">
            <v>97241.34</v>
          </cell>
          <cell r="BG3616" t="str">
            <v>308</v>
          </cell>
        </row>
        <row r="3617">
          <cell r="AA3617">
            <v>164949.74</v>
          </cell>
          <cell r="BG3617" t="str">
            <v>313</v>
          </cell>
        </row>
        <row r="3618">
          <cell r="AA3618">
            <v>175000</v>
          </cell>
          <cell r="BG3618" t="str">
            <v>313</v>
          </cell>
        </row>
        <row r="3619">
          <cell r="AA3619">
            <v>146555.96</v>
          </cell>
          <cell r="BG3619" t="str">
            <v>313</v>
          </cell>
        </row>
        <row r="3620">
          <cell r="AA3620">
            <v>28001.21</v>
          </cell>
          <cell r="BG3620" t="str">
            <v>313</v>
          </cell>
        </row>
        <row r="3621">
          <cell r="AA3621">
            <v>144228.75</v>
          </cell>
          <cell r="BG3621" t="str">
            <v>313</v>
          </cell>
        </row>
        <row r="3622">
          <cell r="AA3622">
            <v>65348.160000000003</v>
          </cell>
          <cell r="BG3622" t="str">
            <v>313</v>
          </cell>
        </row>
        <row r="3623">
          <cell r="AA3623">
            <v>1378.4</v>
          </cell>
          <cell r="BG3623" t="str">
            <v>308</v>
          </cell>
        </row>
        <row r="3624">
          <cell r="AA3624">
            <v>221670.77</v>
          </cell>
          <cell r="BG3624" t="str">
            <v>313</v>
          </cell>
        </row>
        <row r="3625">
          <cell r="AA3625">
            <v>98240.98</v>
          </cell>
          <cell r="BG3625" t="str">
            <v>313</v>
          </cell>
        </row>
        <row r="3626">
          <cell r="AA3626">
            <v>77200</v>
          </cell>
          <cell r="BG3626" t="str">
            <v>313</v>
          </cell>
        </row>
        <row r="3627">
          <cell r="AA3627">
            <v>122821.19</v>
          </cell>
          <cell r="BG3627" t="str">
            <v>308</v>
          </cell>
        </row>
        <row r="3628">
          <cell r="AA3628">
            <v>282618.98</v>
          </cell>
          <cell r="BG3628" t="str">
            <v>313</v>
          </cell>
        </row>
        <row r="3629">
          <cell r="AA3629">
            <v>29615.75</v>
          </cell>
          <cell r="BG3629" t="str">
            <v>313</v>
          </cell>
        </row>
        <row r="3630">
          <cell r="AA3630">
            <v>49326.43</v>
          </cell>
          <cell r="BG3630" t="str">
            <v>313</v>
          </cell>
        </row>
        <row r="3631">
          <cell r="AA3631">
            <v>137428.65</v>
          </cell>
          <cell r="BG3631" t="str">
            <v>313</v>
          </cell>
        </row>
        <row r="3632">
          <cell r="AA3632">
            <v>516636.06</v>
          </cell>
          <cell r="BG3632" t="str">
            <v>313</v>
          </cell>
        </row>
        <row r="3633">
          <cell r="AA3633">
            <v>1173286.44</v>
          </cell>
          <cell r="BG3633" t="str">
            <v>313</v>
          </cell>
        </row>
        <row r="3634">
          <cell r="AA3634">
            <v>11039.27</v>
          </cell>
          <cell r="BG3634" t="str">
            <v>313</v>
          </cell>
        </row>
        <row r="3635">
          <cell r="AA3635">
            <v>5003.9799999999996</v>
          </cell>
          <cell r="BG3635" t="str">
            <v>313</v>
          </cell>
        </row>
        <row r="3636">
          <cell r="AA3636">
            <v>12481.72</v>
          </cell>
          <cell r="BG3636" t="str">
            <v>313</v>
          </cell>
        </row>
        <row r="3637">
          <cell r="AA3637">
            <v>49702.62</v>
          </cell>
          <cell r="BG3637" t="str">
            <v>313</v>
          </cell>
        </row>
        <row r="3638">
          <cell r="AA3638">
            <v>48109.25</v>
          </cell>
          <cell r="BG3638" t="str">
            <v>313</v>
          </cell>
        </row>
        <row r="3639">
          <cell r="AA3639">
            <v>123250</v>
          </cell>
          <cell r="BG3639" t="str">
            <v>313</v>
          </cell>
        </row>
        <row r="3640">
          <cell r="AA3640">
            <v>45415.32</v>
          </cell>
          <cell r="BG3640" t="str">
            <v>313</v>
          </cell>
        </row>
        <row r="3641">
          <cell r="AA3641">
            <v>147864.65</v>
          </cell>
          <cell r="BG3641" t="str">
            <v>313</v>
          </cell>
        </row>
        <row r="3642">
          <cell r="AA3642">
            <v>394778.17</v>
          </cell>
          <cell r="BG3642" t="str">
            <v>313</v>
          </cell>
        </row>
        <row r="3643">
          <cell r="AA3643">
            <v>653445.16</v>
          </cell>
          <cell r="BG3643" t="str">
            <v>313</v>
          </cell>
        </row>
        <row r="3644">
          <cell r="AA3644">
            <v>352406.51</v>
          </cell>
          <cell r="BG3644" t="str">
            <v>313</v>
          </cell>
        </row>
        <row r="3645">
          <cell r="AA3645">
            <v>365000</v>
          </cell>
          <cell r="BG3645" t="str">
            <v>313</v>
          </cell>
        </row>
        <row r="3646">
          <cell r="AA3646">
            <v>28967.439999999999</v>
          </cell>
          <cell r="BG3646" t="str">
            <v>313</v>
          </cell>
        </row>
        <row r="3647">
          <cell r="AA3647">
            <v>55038.13</v>
          </cell>
          <cell r="BG3647" t="str">
            <v>313</v>
          </cell>
        </row>
        <row r="3648">
          <cell r="AA3648">
            <v>442094.2</v>
          </cell>
          <cell r="BG3648" t="str">
            <v>313</v>
          </cell>
        </row>
        <row r="3649">
          <cell r="AA3649">
            <v>28810.18</v>
          </cell>
          <cell r="BG3649" t="str">
            <v>313</v>
          </cell>
        </row>
        <row r="3650">
          <cell r="AA3650">
            <v>280000</v>
          </cell>
          <cell r="BG3650" t="str">
            <v>313</v>
          </cell>
        </row>
        <row r="3651">
          <cell r="AA3651">
            <v>32500.05</v>
          </cell>
          <cell r="BG3651" t="str">
            <v>313</v>
          </cell>
        </row>
        <row r="3652">
          <cell r="AA3652">
            <v>435478.64</v>
          </cell>
          <cell r="BG3652" t="str">
            <v>313</v>
          </cell>
        </row>
        <row r="3653">
          <cell r="AA3653">
            <v>2375000</v>
          </cell>
          <cell r="BG3653" t="str">
            <v>313</v>
          </cell>
        </row>
        <row r="3654">
          <cell r="AA3654">
            <v>210496.26</v>
          </cell>
          <cell r="BG3654" t="str">
            <v>313</v>
          </cell>
        </row>
        <row r="3655">
          <cell r="AA3655">
            <v>468750</v>
          </cell>
          <cell r="BG3655" t="str">
            <v>313</v>
          </cell>
        </row>
        <row r="3656">
          <cell r="AA3656">
            <v>285609.96000000002</v>
          </cell>
          <cell r="BG3656" t="str">
            <v>313</v>
          </cell>
        </row>
        <row r="3657">
          <cell r="AA3657">
            <v>180295.42</v>
          </cell>
          <cell r="BG3657" t="str">
            <v>313</v>
          </cell>
        </row>
        <row r="3658">
          <cell r="AA3658">
            <v>175000</v>
          </cell>
          <cell r="BG3658" t="str">
            <v>313</v>
          </cell>
        </row>
        <row r="3659">
          <cell r="AA3659">
            <v>30937.5</v>
          </cell>
          <cell r="BG3659" t="str">
            <v>313</v>
          </cell>
        </row>
        <row r="3660">
          <cell r="AA3660">
            <v>195000</v>
          </cell>
          <cell r="BG3660" t="str">
            <v>313</v>
          </cell>
        </row>
        <row r="3661">
          <cell r="AA3661">
            <v>870000</v>
          </cell>
          <cell r="BG3661" t="str">
            <v>313</v>
          </cell>
        </row>
        <row r="3662">
          <cell r="AA3662">
            <v>54050</v>
          </cell>
          <cell r="BG3662" t="str">
            <v>313</v>
          </cell>
        </row>
        <row r="3663">
          <cell r="AA3663">
            <v>95000</v>
          </cell>
          <cell r="BG3663" t="str">
            <v>313</v>
          </cell>
        </row>
        <row r="3664">
          <cell r="AA3664">
            <v>120113.39</v>
          </cell>
          <cell r="BG3664" t="str">
            <v>313</v>
          </cell>
        </row>
        <row r="3665">
          <cell r="AA3665">
            <v>8452.41</v>
          </cell>
          <cell r="BG3665" t="str">
            <v>313</v>
          </cell>
        </row>
        <row r="3666">
          <cell r="AA3666">
            <v>333333.40000000002</v>
          </cell>
          <cell r="BG3666" t="str">
            <v>313</v>
          </cell>
        </row>
        <row r="3667">
          <cell r="AA3667">
            <v>545789.28</v>
          </cell>
          <cell r="BG3667" t="str">
            <v>313</v>
          </cell>
        </row>
        <row r="3668">
          <cell r="AA3668">
            <v>1146320.69</v>
          </cell>
          <cell r="BG3668" t="str">
            <v>313</v>
          </cell>
        </row>
        <row r="3669">
          <cell r="AA3669">
            <v>55539.25</v>
          </cell>
          <cell r="BG3669" t="str">
            <v>313</v>
          </cell>
        </row>
        <row r="3670">
          <cell r="AA3670">
            <v>470525.9</v>
          </cell>
          <cell r="BG3670" t="str">
            <v>313</v>
          </cell>
        </row>
        <row r="3671">
          <cell r="AA3671">
            <v>170500</v>
          </cell>
          <cell r="BG3671" t="str">
            <v>313</v>
          </cell>
        </row>
        <row r="3672">
          <cell r="AA3672">
            <v>701100.02</v>
          </cell>
          <cell r="BG3672" t="str">
            <v>313</v>
          </cell>
        </row>
        <row r="3673">
          <cell r="AA3673">
            <v>80232.17</v>
          </cell>
          <cell r="BG3673" t="str">
            <v>313</v>
          </cell>
        </row>
        <row r="3674">
          <cell r="AA3674">
            <v>93780.35</v>
          </cell>
          <cell r="BG3674" t="str">
            <v>313</v>
          </cell>
        </row>
        <row r="3675">
          <cell r="AA3675">
            <v>75024.27</v>
          </cell>
          <cell r="BG3675" t="str">
            <v>313</v>
          </cell>
        </row>
        <row r="3676">
          <cell r="AA3676">
            <v>28860.23</v>
          </cell>
          <cell r="BG3676" t="str">
            <v>313</v>
          </cell>
        </row>
        <row r="3677">
          <cell r="AA3677">
            <v>361704.73</v>
          </cell>
          <cell r="BG3677" t="str">
            <v>313</v>
          </cell>
        </row>
        <row r="3678">
          <cell r="AA3678">
            <v>18333.46</v>
          </cell>
          <cell r="BG3678" t="str">
            <v>313</v>
          </cell>
        </row>
        <row r="3679">
          <cell r="AA3679">
            <v>180641.33</v>
          </cell>
          <cell r="BG3679" t="str">
            <v>313</v>
          </cell>
        </row>
        <row r="3680">
          <cell r="AA3680">
            <v>5250</v>
          </cell>
          <cell r="BG3680" t="str">
            <v>313</v>
          </cell>
        </row>
        <row r="3681">
          <cell r="AA3681">
            <v>19133.689999999999</v>
          </cell>
          <cell r="BG3681" t="str">
            <v>313</v>
          </cell>
        </row>
        <row r="3682">
          <cell r="AA3682">
            <v>24002.42</v>
          </cell>
          <cell r="BG3682" t="str">
            <v>313</v>
          </cell>
        </row>
        <row r="3683">
          <cell r="AA3683">
            <v>31092.22</v>
          </cell>
          <cell r="BG3683" t="str">
            <v>313</v>
          </cell>
        </row>
        <row r="3684">
          <cell r="AA3684">
            <v>103004.37</v>
          </cell>
          <cell r="BG3684" t="str">
            <v>313</v>
          </cell>
        </row>
        <row r="3685">
          <cell r="AA3685">
            <v>40742.79</v>
          </cell>
          <cell r="BG3685" t="str">
            <v>313</v>
          </cell>
        </row>
        <row r="3686">
          <cell r="AA3686">
            <v>288608.17</v>
          </cell>
          <cell r="BG3686" t="str">
            <v>313</v>
          </cell>
        </row>
        <row r="3687">
          <cell r="AA3687">
            <v>1462012.72</v>
          </cell>
          <cell r="BG3687" t="str">
            <v>313</v>
          </cell>
        </row>
        <row r="3688">
          <cell r="AA3688">
            <v>44790.46</v>
          </cell>
          <cell r="BG3688" t="str">
            <v>313</v>
          </cell>
        </row>
        <row r="3689">
          <cell r="AA3689">
            <v>30127.85</v>
          </cell>
          <cell r="BG3689" t="str">
            <v>313</v>
          </cell>
        </row>
        <row r="3690">
          <cell r="AA3690">
            <v>394081.04</v>
          </cell>
          <cell r="BG3690" t="str">
            <v>313</v>
          </cell>
        </row>
        <row r="3691">
          <cell r="AA3691">
            <v>4300</v>
          </cell>
          <cell r="BG3691" t="str">
            <v>313</v>
          </cell>
        </row>
        <row r="3692">
          <cell r="AA3692">
            <v>10000</v>
          </cell>
          <cell r="BG3692" t="str">
            <v>313</v>
          </cell>
        </row>
        <row r="3693">
          <cell r="AA3693">
            <v>47500</v>
          </cell>
          <cell r="BG3693" t="str">
            <v>313</v>
          </cell>
        </row>
        <row r="3694">
          <cell r="AA3694">
            <v>755000</v>
          </cell>
          <cell r="BG3694" t="str">
            <v>313</v>
          </cell>
        </row>
        <row r="3695">
          <cell r="AA3695">
            <v>647500</v>
          </cell>
          <cell r="BG3695" t="str">
            <v>313</v>
          </cell>
        </row>
        <row r="3696">
          <cell r="AA3696">
            <v>235000</v>
          </cell>
          <cell r="BG3696" t="str">
            <v>313</v>
          </cell>
        </row>
        <row r="3697">
          <cell r="AA3697">
            <v>137313.29</v>
          </cell>
          <cell r="BG3697" t="str">
            <v>313</v>
          </cell>
        </row>
        <row r="3698">
          <cell r="AA3698">
            <v>461703.8</v>
          </cell>
          <cell r="BG3698" t="str">
            <v>313</v>
          </cell>
        </row>
        <row r="3699">
          <cell r="AA3699">
            <v>145649.96</v>
          </cell>
          <cell r="BG3699" t="str">
            <v>313</v>
          </cell>
        </row>
        <row r="3700">
          <cell r="AA3700">
            <v>191969.9</v>
          </cell>
          <cell r="BG3700" t="str">
            <v>313</v>
          </cell>
        </row>
        <row r="3701">
          <cell r="AA3701">
            <v>435000</v>
          </cell>
          <cell r="BG3701" t="str">
            <v>313</v>
          </cell>
        </row>
        <row r="3702">
          <cell r="AA3702">
            <v>156912.29</v>
          </cell>
          <cell r="BG3702" t="str">
            <v>313</v>
          </cell>
        </row>
        <row r="3703">
          <cell r="AA3703">
            <v>142500</v>
          </cell>
          <cell r="BG3703" t="str">
            <v>313</v>
          </cell>
        </row>
        <row r="3704">
          <cell r="AA3704">
            <v>260000</v>
          </cell>
          <cell r="BG3704" t="str">
            <v>313</v>
          </cell>
        </row>
        <row r="3705">
          <cell r="AA3705">
            <v>329000.26</v>
          </cell>
          <cell r="BG3705" t="str">
            <v>313</v>
          </cell>
        </row>
        <row r="3706">
          <cell r="AA3706">
            <v>648666.53</v>
          </cell>
          <cell r="BG3706" t="str">
            <v>313</v>
          </cell>
        </row>
        <row r="3707">
          <cell r="AA3707">
            <v>185928.85</v>
          </cell>
          <cell r="BG3707" t="str">
            <v>313</v>
          </cell>
        </row>
        <row r="3708">
          <cell r="AA3708">
            <v>577602.15</v>
          </cell>
          <cell r="BG3708" t="str">
            <v>313</v>
          </cell>
        </row>
        <row r="3709">
          <cell r="AA3709">
            <v>564240.16</v>
          </cell>
          <cell r="BG3709" t="str">
            <v>313</v>
          </cell>
        </row>
        <row r="3710">
          <cell r="AA3710">
            <v>451996.13</v>
          </cell>
          <cell r="BG3710" t="str">
            <v>313</v>
          </cell>
        </row>
        <row r="3711">
          <cell r="AA3711">
            <v>1038985.83</v>
          </cell>
          <cell r="BG3711" t="str">
            <v>313</v>
          </cell>
        </row>
        <row r="3712">
          <cell r="AA3712">
            <v>147610.20000000001</v>
          </cell>
          <cell r="BG3712" t="str">
            <v>313</v>
          </cell>
        </row>
        <row r="3713">
          <cell r="AA3713">
            <v>153407.01</v>
          </cell>
          <cell r="BG3713" t="str">
            <v>313</v>
          </cell>
        </row>
        <row r="3714">
          <cell r="AA3714">
            <v>385626.03</v>
          </cell>
          <cell r="BG3714" t="str">
            <v>313</v>
          </cell>
        </row>
        <row r="3715">
          <cell r="AA3715">
            <v>250000.04</v>
          </cell>
          <cell r="BG3715" t="str">
            <v>313</v>
          </cell>
        </row>
        <row r="3716">
          <cell r="AA3716">
            <v>366153.42</v>
          </cell>
          <cell r="BG3716" t="str">
            <v>313</v>
          </cell>
        </row>
        <row r="3717">
          <cell r="AA3717">
            <v>7595.84</v>
          </cell>
          <cell r="BG3717" t="str">
            <v>313</v>
          </cell>
        </row>
        <row r="3718">
          <cell r="AA3718">
            <v>208333.3</v>
          </cell>
          <cell r="BG3718" t="str">
            <v>313</v>
          </cell>
        </row>
        <row r="3719">
          <cell r="AA3719">
            <v>22000</v>
          </cell>
          <cell r="BG3719" t="str">
            <v>313</v>
          </cell>
        </row>
        <row r="3720">
          <cell r="AA3720">
            <v>228175.13</v>
          </cell>
          <cell r="BG3720" t="str">
            <v>313</v>
          </cell>
        </row>
        <row r="3721">
          <cell r="AA3721">
            <v>50000</v>
          </cell>
          <cell r="BG3721" t="str">
            <v>313</v>
          </cell>
        </row>
        <row r="3722">
          <cell r="AA3722">
            <v>51253.89</v>
          </cell>
          <cell r="BG3722" t="str">
            <v>313</v>
          </cell>
        </row>
        <row r="3723">
          <cell r="AA3723">
            <v>44000</v>
          </cell>
          <cell r="BG3723" t="str">
            <v>313</v>
          </cell>
        </row>
        <row r="3724">
          <cell r="AA3724">
            <v>960000</v>
          </cell>
          <cell r="BG3724" t="str">
            <v>313</v>
          </cell>
        </row>
        <row r="3725">
          <cell r="AA3725">
            <v>161911.26999999999</v>
          </cell>
          <cell r="BG3725" t="str">
            <v>313</v>
          </cell>
        </row>
        <row r="3726">
          <cell r="AA3726">
            <v>8013.08</v>
          </cell>
          <cell r="BG3726" t="str">
            <v>313</v>
          </cell>
        </row>
        <row r="3727">
          <cell r="AA3727">
            <v>11538.86</v>
          </cell>
          <cell r="BG3727" t="str">
            <v>313</v>
          </cell>
        </row>
        <row r="3728">
          <cell r="AA3728">
            <v>16667.27</v>
          </cell>
          <cell r="BG3728" t="str">
            <v>313</v>
          </cell>
        </row>
        <row r="3729">
          <cell r="AA3729">
            <v>51684.1</v>
          </cell>
          <cell r="BG3729" t="str">
            <v>313</v>
          </cell>
        </row>
        <row r="3730">
          <cell r="AA3730">
            <v>60000</v>
          </cell>
          <cell r="BG3730" t="str">
            <v>313</v>
          </cell>
        </row>
        <row r="3731">
          <cell r="AA3731">
            <v>60000</v>
          </cell>
          <cell r="BG3731" t="str">
            <v>313</v>
          </cell>
        </row>
        <row r="3732">
          <cell r="AA3732">
            <v>25801.11</v>
          </cell>
          <cell r="BG3732" t="str">
            <v>313</v>
          </cell>
        </row>
        <row r="3733">
          <cell r="AA3733">
            <v>7391.9</v>
          </cell>
          <cell r="BG3733" t="str">
            <v>313</v>
          </cell>
        </row>
        <row r="3734">
          <cell r="AA3734">
            <v>40159.160000000003</v>
          </cell>
          <cell r="BG3734" t="str">
            <v>306</v>
          </cell>
        </row>
        <row r="3735">
          <cell r="AA3735">
            <v>233474.88</v>
          </cell>
          <cell r="BG3735" t="str">
            <v>313</v>
          </cell>
        </row>
        <row r="3736">
          <cell r="AA3736">
            <v>230000</v>
          </cell>
          <cell r="BG3736" t="str">
            <v>313</v>
          </cell>
        </row>
        <row r="3737">
          <cell r="AA3737">
            <v>200569.43</v>
          </cell>
          <cell r="BG3737" t="str">
            <v>313</v>
          </cell>
        </row>
        <row r="3738">
          <cell r="AA3738">
            <v>160000</v>
          </cell>
          <cell r="BG3738" t="str">
            <v>313</v>
          </cell>
        </row>
        <row r="3739">
          <cell r="AA3739">
            <v>1450000</v>
          </cell>
          <cell r="BG3739" t="str">
            <v>313</v>
          </cell>
        </row>
        <row r="3740">
          <cell r="AA3740">
            <v>1785.83</v>
          </cell>
          <cell r="BG3740" t="str">
            <v>313</v>
          </cell>
        </row>
        <row r="3741">
          <cell r="AA3741">
            <v>196402.86</v>
          </cell>
          <cell r="BG3741" t="str">
            <v>313</v>
          </cell>
        </row>
        <row r="3742">
          <cell r="AA3742">
            <v>400506</v>
          </cell>
          <cell r="BG3742" t="str">
            <v>313</v>
          </cell>
        </row>
        <row r="3743">
          <cell r="AA3743">
            <v>1108333.3</v>
          </cell>
          <cell r="BG3743" t="str">
            <v>313</v>
          </cell>
        </row>
        <row r="3744">
          <cell r="AA3744">
            <v>41282.68</v>
          </cell>
          <cell r="BG3744" t="str">
            <v>313</v>
          </cell>
        </row>
        <row r="3745">
          <cell r="AA3745">
            <v>468501.06</v>
          </cell>
          <cell r="BG3745" t="str">
            <v>313</v>
          </cell>
        </row>
        <row r="3746">
          <cell r="AA3746">
            <v>134166.9</v>
          </cell>
          <cell r="BG3746" t="str">
            <v>313</v>
          </cell>
        </row>
        <row r="3747">
          <cell r="AA3747">
            <v>738141.75</v>
          </cell>
          <cell r="BG3747" t="str">
            <v>313</v>
          </cell>
        </row>
        <row r="3748">
          <cell r="AA3748">
            <v>262500</v>
          </cell>
          <cell r="BG3748" t="str">
            <v>313</v>
          </cell>
        </row>
        <row r="3749">
          <cell r="AA3749">
            <v>639264.85</v>
          </cell>
          <cell r="BG3749" t="str">
            <v>313</v>
          </cell>
        </row>
        <row r="3750">
          <cell r="AA3750">
            <v>124999.9</v>
          </cell>
          <cell r="BG3750" t="str">
            <v>313</v>
          </cell>
        </row>
        <row r="3751">
          <cell r="AA3751">
            <v>637225.93999999994</v>
          </cell>
          <cell r="BG3751" t="str">
            <v>313</v>
          </cell>
        </row>
        <row r="3752">
          <cell r="AA3752">
            <v>230000</v>
          </cell>
          <cell r="BG3752" t="str">
            <v>313</v>
          </cell>
        </row>
        <row r="3753">
          <cell r="AA3753">
            <v>171215.83</v>
          </cell>
          <cell r="BG3753" t="str">
            <v>313</v>
          </cell>
        </row>
        <row r="3754">
          <cell r="AA3754">
            <v>59971.07</v>
          </cell>
          <cell r="BG3754" t="str">
            <v>313</v>
          </cell>
        </row>
        <row r="3755">
          <cell r="AA3755">
            <v>1544827.58</v>
          </cell>
          <cell r="BG3755" t="str">
            <v>313</v>
          </cell>
        </row>
        <row r="3756">
          <cell r="AA3756">
            <v>5000</v>
          </cell>
          <cell r="BG3756" t="str">
            <v>313</v>
          </cell>
        </row>
        <row r="3757">
          <cell r="AA3757">
            <v>225000</v>
          </cell>
          <cell r="BG3757" t="str">
            <v>313</v>
          </cell>
        </row>
        <row r="3758">
          <cell r="AA3758">
            <v>169836.58</v>
          </cell>
          <cell r="BG3758" t="str">
            <v>313</v>
          </cell>
        </row>
        <row r="3759">
          <cell r="AA3759">
            <v>178783.2</v>
          </cell>
          <cell r="BG3759" t="str">
            <v>301</v>
          </cell>
        </row>
        <row r="3760">
          <cell r="AA3760">
            <v>1098302.0900000001</v>
          </cell>
          <cell r="BG3760" t="str">
            <v>313</v>
          </cell>
        </row>
        <row r="3761">
          <cell r="AA3761">
            <v>195584.56</v>
          </cell>
          <cell r="BG3761" t="str">
            <v>313</v>
          </cell>
        </row>
        <row r="3762">
          <cell r="AA3762">
            <v>159999.98000000001</v>
          </cell>
          <cell r="BG3762" t="str">
            <v>313</v>
          </cell>
        </row>
        <row r="3763">
          <cell r="AA3763">
            <v>33000</v>
          </cell>
          <cell r="BG3763" t="str">
            <v>313</v>
          </cell>
        </row>
        <row r="3764">
          <cell r="AA3764">
            <v>675665.77</v>
          </cell>
          <cell r="BG3764" t="str">
            <v>313</v>
          </cell>
        </row>
        <row r="3765">
          <cell r="AA3765">
            <v>980266.05</v>
          </cell>
          <cell r="BG3765" t="str">
            <v>313</v>
          </cell>
        </row>
        <row r="3766">
          <cell r="AA3766">
            <v>643892.75</v>
          </cell>
          <cell r="BG3766" t="str">
            <v>313</v>
          </cell>
        </row>
        <row r="3767">
          <cell r="AA3767">
            <v>1030451.36</v>
          </cell>
          <cell r="BG3767" t="str">
            <v>313</v>
          </cell>
        </row>
        <row r="3768">
          <cell r="AA3768">
            <v>262500</v>
          </cell>
          <cell r="BG3768" t="str">
            <v>313</v>
          </cell>
        </row>
        <row r="3769">
          <cell r="AA3769">
            <v>647500</v>
          </cell>
          <cell r="BG3769" t="str">
            <v>313</v>
          </cell>
        </row>
        <row r="3770">
          <cell r="AA3770">
            <v>684369.27</v>
          </cell>
          <cell r="BG3770" t="str">
            <v>313</v>
          </cell>
        </row>
        <row r="3771">
          <cell r="AA3771">
            <v>325000.07</v>
          </cell>
          <cell r="BG3771" t="str">
            <v>313</v>
          </cell>
        </row>
        <row r="3772">
          <cell r="AA3772">
            <v>520000</v>
          </cell>
          <cell r="BG3772" t="str">
            <v>313</v>
          </cell>
        </row>
        <row r="3773">
          <cell r="AA3773">
            <v>31955.06</v>
          </cell>
          <cell r="BG3773" t="str">
            <v>308</v>
          </cell>
        </row>
        <row r="3774">
          <cell r="AA3774">
            <v>219605.93</v>
          </cell>
          <cell r="BG3774" t="str">
            <v>313</v>
          </cell>
        </row>
        <row r="3775">
          <cell r="AA3775">
            <v>31568.16</v>
          </cell>
          <cell r="BG3775" t="str">
            <v>313</v>
          </cell>
        </row>
        <row r="3776">
          <cell r="AA3776">
            <v>148731.51999999999</v>
          </cell>
          <cell r="BG3776" t="str">
            <v>313</v>
          </cell>
        </row>
        <row r="3777">
          <cell r="AA3777">
            <v>123337.28</v>
          </cell>
          <cell r="BG3777" t="str">
            <v>313</v>
          </cell>
        </row>
        <row r="3778">
          <cell r="AA3778">
            <v>86907.95</v>
          </cell>
          <cell r="BG3778" t="str">
            <v>313</v>
          </cell>
        </row>
        <row r="3779">
          <cell r="AA3779">
            <v>88874.11</v>
          </cell>
          <cell r="BG3779" t="str">
            <v>313</v>
          </cell>
        </row>
        <row r="3780">
          <cell r="AA3780">
            <v>34791.9</v>
          </cell>
          <cell r="BG3780" t="str">
            <v>313</v>
          </cell>
        </row>
        <row r="3781">
          <cell r="AA3781">
            <v>135939.94</v>
          </cell>
          <cell r="BG3781" t="str">
            <v>313</v>
          </cell>
        </row>
        <row r="3782">
          <cell r="AA3782">
            <v>129306.08</v>
          </cell>
          <cell r="BG3782" t="str">
            <v>313</v>
          </cell>
        </row>
        <row r="3783">
          <cell r="AA3783">
            <v>180000</v>
          </cell>
          <cell r="BG3783" t="str">
            <v>313</v>
          </cell>
        </row>
        <row r="3784">
          <cell r="AA3784">
            <v>65316.86</v>
          </cell>
          <cell r="BG3784" t="str">
            <v>313</v>
          </cell>
        </row>
        <row r="3785">
          <cell r="AA3785">
            <v>768124.06</v>
          </cell>
          <cell r="BG3785" t="str">
            <v>313</v>
          </cell>
        </row>
        <row r="3786">
          <cell r="AA3786">
            <v>77319.289999999994</v>
          </cell>
          <cell r="BG3786" t="str">
            <v>313</v>
          </cell>
        </row>
        <row r="3787">
          <cell r="AA3787">
            <v>54123.42</v>
          </cell>
          <cell r="BG3787" t="str">
            <v>313</v>
          </cell>
        </row>
        <row r="3788">
          <cell r="AA3788">
            <v>251640.37</v>
          </cell>
          <cell r="BG3788" t="str">
            <v>313</v>
          </cell>
        </row>
        <row r="3789">
          <cell r="AA3789">
            <v>150000.14000000001</v>
          </cell>
          <cell r="BG3789" t="str">
            <v>313</v>
          </cell>
        </row>
        <row r="3790">
          <cell r="AA3790">
            <v>35924.21</v>
          </cell>
          <cell r="BG3790" t="str">
            <v>313</v>
          </cell>
        </row>
        <row r="3791">
          <cell r="AA3791">
            <v>266056.18</v>
          </cell>
          <cell r="BG3791" t="str">
            <v>313</v>
          </cell>
        </row>
        <row r="3792">
          <cell r="AA3792">
            <v>935000.03</v>
          </cell>
          <cell r="BG3792" t="str">
            <v>313</v>
          </cell>
        </row>
        <row r="3793">
          <cell r="AA3793">
            <v>245515.19</v>
          </cell>
          <cell r="BG3793" t="str">
            <v>313</v>
          </cell>
        </row>
        <row r="3794">
          <cell r="AA3794">
            <v>753750</v>
          </cell>
          <cell r="BG3794" t="str">
            <v>313</v>
          </cell>
        </row>
        <row r="3795">
          <cell r="AA3795">
            <v>1295465.44</v>
          </cell>
          <cell r="BG3795" t="str">
            <v>313</v>
          </cell>
        </row>
        <row r="3796">
          <cell r="AA3796">
            <v>400000</v>
          </cell>
          <cell r="BG3796" t="str">
            <v>313</v>
          </cell>
        </row>
        <row r="3797">
          <cell r="AA3797">
            <v>42905.71</v>
          </cell>
          <cell r="BG3797" t="str">
            <v>313</v>
          </cell>
        </row>
        <row r="3798">
          <cell r="AA3798">
            <v>304266.25</v>
          </cell>
          <cell r="BG3798" t="str">
            <v>313</v>
          </cell>
        </row>
        <row r="3799">
          <cell r="AA3799">
            <v>25177.85</v>
          </cell>
          <cell r="BG3799" t="str">
            <v>313</v>
          </cell>
        </row>
        <row r="3800">
          <cell r="AA3800">
            <v>63302.55</v>
          </cell>
          <cell r="BG3800" t="str">
            <v>313</v>
          </cell>
        </row>
        <row r="3801">
          <cell r="AA3801">
            <v>181165.98</v>
          </cell>
          <cell r="BG3801" t="str">
            <v>313</v>
          </cell>
        </row>
        <row r="3802">
          <cell r="AA3802">
            <v>212500</v>
          </cell>
          <cell r="BG3802" t="str">
            <v>313</v>
          </cell>
        </row>
        <row r="3803">
          <cell r="AA3803">
            <v>250000</v>
          </cell>
          <cell r="BG3803" t="str">
            <v>313</v>
          </cell>
        </row>
        <row r="3804">
          <cell r="AA3804">
            <v>483591.76</v>
          </cell>
          <cell r="BG3804" t="str">
            <v>313</v>
          </cell>
        </row>
        <row r="3805">
          <cell r="AA3805">
            <v>592033.18999999994</v>
          </cell>
          <cell r="BG3805" t="str">
            <v>313</v>
          </cell>
        </row>
        <row r="3806">
          <cell r="AA3806">
            <v>125308.26</v>
          </cell>
          <cell r="BG3806" t="str">
            <v>313</v>
          </cell>
        </row>
        <row r="3807">
          <cell r="AA3807">
            <v>125902.77</v>
          </cell>
          <cell r="BG3807" t="str">
            <v>313</v>
          </cell>
        </row>
        <row r="3808">
          <cell r="AA3808">
            <v>501926.58</v>
          </cell>
          <cell r="BG3808" t="str">
            <v>313</v>
          </cell>
        </row>
        <row r="3809">
          <cell r="AA3809">
            <v>147259.42000000001</v>
          </cell>
          <cell r="BG3809" t="str">
            <v>313</v>
          </cell>
        </row>
        <row r="3810">
          <cell r="AA3810">
            <v>313333.59999999998</v>
          </cell>
          <cell r="BG3810" t="str">
            <v>313</v>
          </cell>
        </row>
        <row r="3811">
          <cell r="AA3811">
            <v>1646286.11</v>
          </cell>
          <cell r="BG3811" t="str">
            <v>313</v>
          </cell>
        </row>
        <row r="3812">
          <cell r="AA3812">
            <v>166666.79999999999</v>
          </cell>
          <cell r="BG3812" t="str">
            <v>313</v>
          </cell>
        </row>
        <row r="3813">
          <cell r="AA3813">
            <v>137812.5</v>
          </cell>
          <cell r="BG3813" t="str">
            <v>313</v>
          </cell>
        </row>
        <row r="3814">
          <cell r="AA3814">
            <v>230886.5</v>
          </cell>
          <cell r="BG3814" t="str">
            <v>313</v>
          </cell>
        </row>
        <row r="3815">
          <cell r="AA3815">
            <v>165480.32999999999</v>
          </cell>
          <cell r="BG3815" t="str">
            <v>313</v>
          </cell>
        </row>
        <row r="3816">
          <cell r="AA3816">
            <v>12380.88</v>
          </cell>
          <cell r="BG3816" t="str">
            <v>308</v>
          </cell>
        </row>
        <row r="3817">
          <cell r="AA3817">
            <v>19925.14</v>
          </cell>
          <cell r="BG3817" t="str">
            <v>308</v>
          </cell>
        </row>
        <row r="3818">
          <cell r="AA3818">
            <v>260159.4</v>
          </cell>
          <cell r="BG3818" t="str">
            <v>313</v>
          </cell>
        </row>
        <row r="3819">
          <cell r="AA3819">
            <v>498149.72</v>
          </cell>
          <cell r="BG3819" t="str">
            <v>313</v>
          </cell>
        </row>
        <row r="3820">
          <cell r="AA3820">
            <v>498149.72</v>
          </cell>
          <cell r="BG3820" t="str">
            <v>313</v>
          </cell>
        </row>
        <row r="3821">
          <cell r="AA3821">
            <v>492775.07</v>
          </cell>
          <cell r="BG3821" t="str">
            <v>313</v>
          </cell>
        </row>
        <row r="3822">
          <cell r="AA3822">
            <v>378529.77</v>
          </cell>
          <cell r="BG3822" t="str">
            <v>306</v>
          </cell>
        </row>
        <row r="3823">
          <cell r="AA3823">
            <v>273500.32</v>
          </cell>
          <cell r="BG3823" t="str">
            <v>306</v>
          </cell>
        </row>
        <row r="3824">
          <cell r="AA3824">
            <v>483216.16</v>
          </cell>
          <cell r="BG3824" t="str">
            <v>306</v>
          </cell>
        </row>
        <row r="3825">
          <cell r="AA3825">
            <v>37023.35</v>
          </cell>
          <cell r="BG3825" t="str">
            <v>306</v>
          </cell>
        </row>
        <row r="3826">
          <cell r="AA3826">
            <v>860316.67</v>
          </cell>
          <cell r="BG3826" t="str">
            <v>306</v>
          </cell>
        </row>
        <row r="3827">
          <cell r="AA3827">
            <v>431805.83</v>
          </cell>
          <cell r="BG3827" t="str">
            <v>306</v>
          </cell>
        </row>
        <row r="3828">
          <cell r="AA3828">
            <v>127108.48</v>
          </cell>
          <cell r="BG3828" t="str">
            <v>306</v>
          </cell>
        </row>
        <row r="3829">
          <cell r="AA3829">
            <v>66666.600000000006</v>
          </cell>
          <cell r="BG3829" t="str">
            <v>313</v>
          </cell>
        </row>
        <row r="3830">
          <cell r="AA3830">
            <v>57872.72</v>
          </cell>
          <cell r="BG3830" t="str">
            <v>313</v>
          </cell>
        </row>
        <row r="3831">
          <cell r="AA3831">
            <v>165945.60999999999</v>
          </cell>
          <cell r="BG3831" t="str">
            <v>313</v>
          </cell>
        </row>
        <row r="3832">
          <cell r="AA3832">
            <v>22600.880000000001</v>
          </cell>
          <cell r="BG3832" t="str">
            <v>313</v>
          </cell>
        </row>
        <row r="3833">
          <cell r="AA3833">
            <v>51193.84</v>
          </cell>
          <cell r="BG3833" t="str">
            <v>313</v>
          </cell>
        </row>
        <row r="3834">
          <cell r="AA3834">
            <v>575000</v>
          </cell>
          <cell r="BG3834" t="str">
            <v>313</v>
          </cell>
        </row>
        <row r="3835">
          <cell r="AA3835">
            <v>147000</v>
          </cell>
          <cell r="BG3835" t="str">
            <v>313</v>
          </cell>
        </row>
        <row r="3836">
          <cell r="AA3836">
            <v>194973.76</v>
          </cell>
          <cell r="BG3836" t="str">
            <v>313</v>
          </cell>
        </row>
        <row r="3837">
          <cell r="AA3837">
            <v>150000</v>
          </cell>
          <cell r="BG3837" t="str">
            <v>313</v>
          </cell>
        </row>
        <row r="3838">
          <cell r="AA3838">
            <v>136978.01</v>
          </cell>
          <cell r="BG3838" t="str">
            <v>313</v>
          </cell>
        </row>
        <row r="3839">
          <cell r="AA3839">
            <v>87737.93</v>
          </cell>
          <cell r="BG3839" t="str">
            <v>313</v>
          </cell>
        </row>
        <row r="3840">
          <cell r="AA3840">
            <v>132725.47</v>
          </cell>
          <cell r="BG3840" t="str">
            <v>313</v>
          </cell>
        </row>
        <row r="3841">
          <cell r="AA3841">
            <v>491391.2</v>
          </cell>
          <cell r="BG3841" t="str">
            <v>313</v>
          </cell>
        </row>
        <row r="3842">
          <cell r="AA3842">
            <v>564109.44999999995</v>
          </cell>
          <cell r="BG3842" t="str">
            <v>313</v>
          </cell>
        </row>
        <row r="3843">
          <cell r="AA3843">
            <v>3566582.16</v>
          </cell>
          <cell r="BG3843" t="str">
            <v>313</v>
          </cell>
        </row>
        <row r="3844">
          <cell r="AA3844">
            <v>397271.52</v>
          </cell>
          <cell r="BG3844" t="str">
            <v>313</v>
          </cell>
        </row>
        <row r="3845">
          <cell r="AA3845">
            <v>1768401.96</v>
          </cell>
          <cell r="BG3845" t="str">
            <v>313</v>
          </cell>
        </row>
        <row r="3846">
          <cell r="AA3846">
            <v>1770247.35</v>
          </cell>
          <cell r="BG3846" t="str">
            <v>313</v>
          </cell>
        </row>
        <row r="3847">
          <cell r="AA3847">
            <v>109511.61</v>
          </cell>
          <cell r="BG3847" t="str">
            <v>306</v>
          </cell>
        </row>
        <row r="3848">
          <cell r="AA3848">
            <v>18839.580000000002</v>
          </cell>
          <cell r="BG3848" t="str">
            <v>308</v>
          </cell>
        </row>
        <row r="3849">
          <cell r="AA3849">
            <v>249873.86</v>
          </cell>
          <cell r="BG3849" t="str">
            <v>313</v>
          </cell>
        </row>
        <row r="3850">
          <cell r="AA3850">
            <v>289442.95</v>
          </cell>
          <cell r="BG3850" t="str">
            <v>313</v>
          </cell>
        </row>
        <row r="3851">
          <cell r="AA3851">
            <v>875024.56</v>
          </cell>
          <cell r="BG3851" t="str">
            <v>313</v>
          </cell>
        </row>
        <row r="3852">
          <cell r="AA3852">
            <v>889172.3</v>
          </cell>
          <cell r="BG3852" t="str">
            <v>313</v>
          </cell>
        </row>
        <row r="3853">
          <cell r="AA3853">
            <v>2800000</v>
          </cell>
          <cell r="BG3853" t="str">
            <v>313</v>
          </cell>
        </row>
        <row r="3854">
          <cell r="AA3854">
            <v>4000000</v>
          </cell>
          <cell r="BG3854" t="str">
            <v>313</v>
          </cell>
        </row>
        <row r="3855">
          <cell r="AA3855">
            <v>180156.51</v>
          </cell>
          <cell r="BG3855" t="str">
            <v>313</v>
          </cell>
        </row>
        <row r="3856">
          <cell r="AA3856">
            <v>206317.28</v>
          </cell>
          <cell r="BG3856" t="str">
            <v>313</v>
          </cell>
        </row>
        <row r="3857">
          <cell r="AA3857">
            <v>468363.99</v>
          </cell>
          <cell r="BG3857" t="str">
            <v>313</v>
          </cell>
        </row>
        <row r="3858">
          <cell r="AA3858">
            <v>209637.35</v>
          </cell>
          <cell r="BG3858" t="str">
            <v>313</v>
          </cell>
        </row>
        <row r="3859">
          <cell r="AA3859">
            <v>926798.28</v>
          </cell>
          <cell r="BG3859" t="str">
            <v>313</v>
          </cell>
        </row>
        <row r="3860">
          <cell r="AA3860">
            <v>3212397.52</v>
          </cell>
          <cell r="BG3860" t="str">
            <v>313</v>
          </cell>
        </row>
        <row r="3861">
          <cell r="AA3861">
            <v>1029361.12</v>
          </cell>
          <cell r="BG3861" t="str">
            <v>313</v>
          </cell>
        </row>
        <row r="3862">
          <cell r="AA3862">
            <v>297598.19</v>
          </cell>
          <cell r="BG3862" t="str">
            <v>313</v>
          </cell>
        </row>
        <row r="3863">
          <cell r="AA3863">
            <v>1047545.63</v>
          </cell>
          <cell r="BG3863" t="str">
            <v>313</v>
          </cell>
        </row>
        <row r="3864">
          <cell r="AA3864">
            <v>821371.01</v>
          </cell>
          <cell r="BG3864" t="str">
            <v>313</v>
          </cell>
        </row>
        <row r="3865">
          <cell r="AA3865">
            <v>4233016.34</v>
          </cell>
          <cell r="BG3865" t="str">
            <v>313</v>
          </cell>
        </row>
        <row r="3866">
          <cell r="AA3866">
            <v>1693206.5</v>
          </cell>
          <cell r="BG3866" t="str">
            <v>313</v>
          </cell>
        </row>
        <row r="3867">
          <cell r="AA3867">
            <v>904174.28</v>
          </cell>
          <cell r="BG3867" t="str">
            <v>313</v>
          </cell>
        </row>
        <row r="3868">
          <cell r="AA3868">
            <v>6329220.0199999996</v>
          </cell>
          <cell r="BG3868" t="str">
            <v>313</v>
          </cell>
        </row>
        <row r="3869">
          <cell r="AA3869">
            <v>212738.6</v>
          </cell>
          <cell r="BG3869" t="str">
            <v>313</v>
          </cell>
        </row>
        <row r="3870">
          <cell r="AA3870">
            <v>15854.88</v>
          </cell>
          <cell r="BG3870" t="str">
            <v>313</v>
          </cell>
        </row>
        <row r="3871">
          <cell r="AA3871">
            <v>287251.24</v>
          </cell>
          <cell r="BG3871" t="str">
            <v>313</v>
          </cell>
        </row>
        <row r="3872">
          <cell r="AA3872">
            <v>791684.75</v>
          </cell>
          <cell r="BG3872" t="str">
            <v>313</v>
          </cell>
        </row>
        <row r="3873">
          <cell r="AA3873">
            <v>771428.58</v>
          </cell>
          <cell r="BG3873" t="str">
            <v>313</v>
          </cell>
        </row>
        <row r="3874">
          <cell r="AA3874">
            <v>267255.67</v>
          </cell>
          <cell r="BG3874" t="str">
            <v>313</v>
          </cell>
        </row>
        <row r="3875">
          <cell r="AA3875">
            <v>668139.21</v>
          </cell>
          <cell r="BG3875" t="str">
            <v>313</v>
          </cell>
        </row>
        <row r="3876">
          <cell r="AA3876">
            <v>364583.29</v>
          </cell>
          <cell r="BG3876" t="str">
            <v>313</v>
          </cell>
        </row>
        <row r="3877">
          <cell r="AA3877">
            <v>1825000</v>
          </cell>
          <cell r="BG3877" t="str">
            <v>313</v>
          </cell>
        </row>
        <row r="3878">
          <cell r="AA3878">
            <v>916666.7</v>
          </cell>
          <cell r="BG3878" t="str">
            <v>313</v>
          </cell>
        </row>
        <row r="3879">
          <cell r="AA3879">
            <v>351359.47</v>
          </cell>
          <cell r="BG3879" t="str">
            <v>313</v>
          </cell>
        </row>
        <row r="3880">
          <cell r="AA3880">
            <v>83690.89</v>
          </cell>
          <cell r="BG3880" t="str">
            <v>313</v>
          </cell>
        </row>
        <row r="3881">
          <cell r="AA3881">
            <v>351602.89</v>
          </cell>
          <cell r="BG3881" t="str">
            <v>313</v>
          </cell>
        </row>
        <row r="3882">
          <cell r="AA3882">
            <v>1344000</v>
          </cell>
          <cell r="BG3882" t="str">
            <v>313</v>
          </cell>
        </row>
        <row r="3883">
          <cell r="AA3883">
            <v>628333.34</v>
          </cell>
          <cell r="BG3883" t="str">
            <v>313</v>
          </cell>
        </row>
        <row r="3884">
          <cell r="AA3884">
            <v>504530.15</v>
          </cell>
          <cell r="BG3884" t="str">
            <v>313</v>
          </cell>
        </row>
        <row r="3885">
          <cell r="AA3885">
            <v>241556.35</v>
          </cell>
          <cell r="BG3885" t="str">
            <v>313</v>
          </cell>
        </row>
        <row r="3886">
          <cell r="AA3886">
            <v>335000</v>
          </cell>
          <cell r="BG3886" t="str">
            <v>313</v>
          </cell>
        </row>
        <row r="3887">
          <cell r="AA3887">
            <v>263202.39</v>
          </cell>
          <cell r="BG3887" t="str">
            <v>313</v>
          </cell>
        </row>
        <row r="3888">
          <cell r="AA3888">
            <v>217500</v>
          </cell>
          <cell r="BG3888" t="str">
            <v>313</v>
          </cell>
        </row>
        <row r="3889">
          <cell r="AA3889">
            <v>12097.06</v>
          </cell>
          <cell r="BG3889" t="str">
            <v>313</v>
          </cell>
        </row>
        <row r="3890">
          <cell r="AA3890">
            <v>68744.31</v>
          </cell>
          <cell r="BG3890" t="str">
            <v>308</v>
          </cell>
        </row>
        <row r="3891">
          <cell r="AA3891">
            <v>150000.14000000001</v>
          </cell>
          <cell r="BG3891" t="str">
            <v>313</v>
          </cell>
        </row>
        <row r="3892">
          <cell r="AA3892">
            <v>400000.24</v>
          </cell>
          <cell r="BG3892" t="str">
            <v>313</v>
          </cell>
        </row>
        <row r="3893">
          <cell r="AA3893">
            <v>62900</v>
          </cell>
          <cell r="BG3893" t="str">
            <v>313</v>
          </cell>
        </row>
        <row r="3894">
          <cell r="AA3894">
            <v>93016.66</v>
          </cell>
          <cell r="BG3894" t="str">
            <v>313</v>
          </cell>
        </row>
        <row r="3895">
          <cell r="AA3895">
            <v>178294.79</v>
          </cell>
          <cell r="BG3895" t="str">
            <v>313</v>
          </cell>
        </row>
        <row r="3896">
          <cell r="AA3896">
            <v>114277.33</v>
          </cell>
          <cell r="BG3896" t="str">
            <v>313</v>
          </cell>
        </row>
        <row r="3897">
          <cell r="AA3897">
            <v>640019.12</v>
          </cell>
          <cell r="BG3897" t="str">
            <v>313</v>
          </cell>
        </row>
        <row r="3898">
          <cell r="AA3898">
            <v>957941.16</v>
          </cell>
          <cell r="BG3898" t="str">
            <v>313</v>
          </cell>
        </row>
        <row r="3899">
          <cell r="AA3899">
            <v>23319.31</v>
          </cell>
          <cell r="BG3899" t="str">
            <v>313</v>
          </cell>
        </row>
        <row r="3900">
          <cell r="AA3900">
            <v>16735.240000000002</v>
          </cell>
          <cell r="BG3900" t="str">
            <v>313</v>
          </cell>
        </row>
        <row r="3901">
          <cell r="AA3901">
            <v>155146.45000000001</v>
          </cell>
          <cell r="BG3901" t="str">
            <v>313</v>
          </cell>
        </row>
        <row r="3902">
          <cell r="AA3902">
            <v>1182396.1399999999</v>
          </cell>
          <cell r="BG3902" t="str">
            <v>313</v>
          </cell>
        </row>
        <row r="3903">
          <cell r="AA3903">
            <v>24515.88</v>
          </cell>
          <cell r="BG3903" t="str">
            <v>313</v>
          </cell>
        </row>
        <row r="3904">
          <cell r="AA3904">
            <v>80154.320000000007</v>
          </cell>
          <cell r="BG3904" t="str">
            <v>313</v>
          </cell>
        </row>
        <row r="3905">
          <cell r="AA3905">
            <v>836853.34</v>
          </cell>
          <cell r="BG3905" t="str">
            <v>306</v>
          </cell>
        </row>
        <row r="3906">
          <cell r="AA3906">
            <v>925000</v>
          </cell>
          <cell r="BG3906" t="str">
            <v>306</v>
          </cell>
        </row>
        <row r="3907">
          <cell r="AA3907">
            <v>1447206.08</v>
          </cell>
          <cell r="BG3907" t="str">
            <v>306</v>
          </cell>
        </row>
        <row r="3908">
          <cell r="AA3908">
            <v>873000</v>
          </cell>
          <cell r="BG3908" t="str">
            <v>306</v>
          </cell>
        </row>
        <row r="3909">
          <cell r="AA3909">
            <v>1501686.16</v>
          </cell>
          <cell r="BG3909" t="str">
            <v>306</v>
          </cell>
        </row>
        <row r="3910">
          <cell r="AA3910">
            <v>220975</v>
          </cell>
          <cell r="BG3910" t="str">
            <v>306</v>
          </cell>
        </row>
        <row r="3911">
          <cell r="AA3911">
            <v>191700.47</v>
          </cell>
          <cell r="BG3911" t="str">
            <v>313</v>
          </cell>
        </row>
        <row r="3912">
          <cell r="AA3912">
            <v>206813.64</v>
          </cell>
          <cell r="BG3912" t="str">
            <v>308</v>
          </cell>
        </row>
        <row r="3913">
          <cell r="AA3913">
            <v>376246.75</v>
          </cell>
          <cell r="BG3913" t="str">
            <v>313</v>
          </cell>
        </row>
        <row r="3914">
          <cell r="AA3914">
            <v>150984.20000000001</v>
          </cell>
          <cell r="BG3914" t="str">
            <v>313</v>
          </cell>
        </row>
        <row r="3915">
          <cell r="AA3915">
            <v>1005000</v>
          </cell>
          <cell r="BG3915" t="str">
            <v>313</v>
          </cell>
        </row>
        <row r="3916">
          <cell r="AA3916">
            <v>285000</v>
          </cell>
          <cell r="BG3916" t="str">
            <v>313</v>
          </cell>
        </row>
        <row r="3917">
          <cell r="AA3917">
            <v>57213.24</v>
          </cell>
          <cell r="BG3917" t="str">
            <v>308</v>
          </cell>
        </row>
        <row r="3918">
          <cell r="AA3918">
            <v>46066.05</v>
          </cell>
          <cell r="BG3918" t="str">
            <v>308</v>
          </cell>
        </row>
        <row r="3919">
          <cell r="AA3919">
            <v>230098.79</v>
          </cell>
          <cell r="BG3919" t="str">
            <v>313</v>
          </cell>
        </row>
        <row r="3920">
          <cell r="AA3920">
            <v>192564.11</v>
          </cell>
          <cell r="BG3920" t="str">
            <v>313</v>
          </cell>
        </row>
        <row r="3921">
          <cell r="AA3921">
            <v>152637.45000000001</v>
          </cell>
          <cell r="BG3921" t="str">
            <v>313</v>
          </cell>
        </row>
        <row r="3922">
          <cell r="AA3922">
            <v>290338.21999999997</v>
          </cell>
          <cell r="BG3922" t="str">
            <v>313</v>
          </cell>
        </row>
        <row r="3923">
          <cell r="AA3923">
            <v>224657.98</v>
          </cell>
          <cell r="BG3923" t="str">
            <v>313</v>
          </cell>
        </row>
        <row r="3924">
          <cell r="AA3924">
            <v>268583.74</v>
          </cell>
          <cell r="BG3924" t="str">
            <v>313</v>
          </cell>
        </row>
        <row r="3925">
          <cell r="AA3925">
            <v>237269.71</v>
          </cell>
          <cell r="BG3925" t="str">
            <v>306</v>
          </cell>
        </row>
        <row r="3926">
          <cell r="AA3926">
            <v>37043.14</v>
          </cell>
          <cell r="BG3926" t="str">
            <v>313</v>
          </cell>
        </row>
        <row r="3927">
          <cell r="AA3927">
            <v>330457.15999999997</v>
          </cell>
          <cell r="BG3927" t="str">
            <v>313</v>
          </cell>
        </row>
        <row r="3928">
          <cell r="AA3928">
            <v>392822.44</v>
          </cell>
          <cell r="BG3928" t="str">
            <v>313</v>
          </cell>
        </row>
        <row r="3929">
          <cell r="AA3929">
            <v>866666.64</v>
          </cell>
          <cell r="BG3929" t="str">
            <v>313</v>
          </cell>
        </row>
        <row r="3930">
          <cell r="AA3930">
            <v>902875.91</v>
          </cell>
          <cell r="BG3930" t="str">
            <v>313</v>
          </cell>
        </row>
        <row r="3931">
          <cell r="AA3931">
            <v>919106.77</v>
          </cell>
          <cell r="BG3931" t="str">
            <v>313</v>
          </cell>
        </row>
        <row r="3932">
          <cell r="AA3932">
            <v>525327.93999999994</v>
          </cell>
          <cell r="BG3932" t="str">
            <v>313</v>
          </cell>
        </row>
        <row r="3933">
          <cell r="AA3933">
            <v>1451235.05</v>
          </cell>
          <cell r="BG3933" t="str">
            <v>313</v>
          </cell>
        </row>
        <row r="3934">
          <cell r="AA3934">
            <v>283333.62</v>
          </cell>
          <cell r="BG3934" t="str">
            <v>313</v>
          </cell>
        </row>
        <row r="3935">
          <cell r="AA3935">
            <v>8461.23</v>
          </cell>
          <cell r="BG3935" t="str">
            <v>313</v>
          </cell>
        </row>
        <row r="3936">
          <cell r="AA3936">
            <v>338641.27</v>
          </cell>
          <cell r="BG3936" t="str">
            <v>313</v>
          </cell>
        </row>
        <row r="3937">
          <cell r="AA3937">
            <v>201823.66</v>
          </cell>
          <cell r="BG3937" t="str">
            <v>313</v>
          </cell>
        </row>
        <row r="3938">
          <cell r="AA3938">
            <v>321056.24</v>
          </cell>
          <cell r="BG3938" t="str">
            <v>313</v>
          </cell>
        </row>
        <row r="3939">
          <cell r="AA3939">
            <v>169320.57</v>
          </cell>
          <cell r="BG3939" t="str">
            <v>313</v>
          </cell>
        </row>
        <row r="3940">
          <cell r="AA3940">
            <v>35518.11</v>
          </cell>
          <cell r="BG3940" t="str">
            <v>313</v>
          </cell>
        </row>
        <row r="3941">
          <cell r="AA3941">
            <v>415651.16</v>
          </cell>
          <cell r="BG3941" t="str">
            <v>313</v>
          </cell>
        </row>
        <row r="3942">
          <cell r="AA3942">
            <v>174379.85</v>
          </cell>
          <cell r="BG3942" t="str">
            <v>313</v>
          </cell>
        </row>
        <row r="3943">
          <cell r="AA3943">
            <v>720875</v>
          </cell>
          <cell r="BG3943" t="str">
            <v>313</v>
          </cell>
        </row>
        <row r="3944">
          <cell r="AA3944">
            <v>495034.36</v>
          </cell>
          <cell r="BG3944" t="str">
            <v>313</v>
          </cell>
        </row>
        <row r="3945">
          <cell r="AA3945">
            <v>219999.91</v>
          </cell>
          <cell r="BG3945" t="str">
            <v>313</v>
          </cell>
        </row>
        <row r="3946">
          <cell r="AA3946">
            <v>3192.8</v>
          </cell>
          <cell r="BG3946" t="str">
            <v>313</v>
          </cell>
        </row>
        <row r="3947">
          <cell r="AA3947">
            <v>25410.240000000002</v>
          </cell>
          <cell r="BG3947" t="str">
            <v>313</v>
          </cell>
        </row>
        <row r="3948">
          <cell r="AA3948">
            <v>30571.89</v>
          </cell>
          <cell r="BG3948" t="str">
            <v>313</v>
          </cell>
        </row>
        <row r="3949">
          <cell r="AA3949">
            <v>2231.41</v>
          </cell>
          <cell r="BG3949" t="str">
            <v>313</v>
          </cell>
        </row>
        <row r="3950">
          <cell r="AA3950">
            <v>160000</v>
          </cell>
          <cell r="BG3950" t="str">
            <v>313</v>
          </cell>
        </row>
        <row r="3951">
          <cell r="AA3951">
            <v>219975.38</v>
          </cell>
          <cell r="BG3951" t="str">
            <v>313</v>
          </cell>
        </row>
        <row r="3952">
          <cell r="AA3952">
            <v>180472.37</v>
          </cell>
          <cell r="BG3952" t="str">
            <v>313</v>
          </cell>
        </row>
        <row r="3953">
          <cell r="AA3953">
            <v>122150.26</v>
          </cell>
          <cell r="BG3953" t="str">
            <v>313</v>
          </cell>
        </row>
        <row r="3954">
          <cell r="AA3954">
            <v>150500.26</v>
          </cell>
          <cell r="BG3954" t="str">
            <v>313</v>
          </cell>
        </row>
        <row r="3955">
          <cell r="AA3955">
            <v>259533.18</v>
          </cell>
          <cell r="BG3955" t="str">
            <v>313</v>
          </cell>
        </row>
        <row r="3956">
          <cell r="AA3956">
            <v>924329.68</v>
          </cell>
          <cell r="BG3956" t="str">
            <v>313</v>
          </cell>
        </row>
        <row r="3957">
          <cell r="AA3957">
            <v>660682.51</v>
          </cell>
          <cell r="BG3957" t="str">
            <v>313</v>
          </cell>
        </row>
        <row r="3958">
          <cell r="AA3958">
            <v>226629.22</v>
          </cell>
          <cell r="BG3958" t="str">
            <v>313</v>
          </cell>
        </row>
        <row r="3959">
          <cell r="AA3959">
            <v>380920.33</v>
          </cell>
          <cell r="BG3959" t="str">
            <v>313</v>
          </cell>
        </row>
        <row r="3960">
          <cell r="AA3960">
            <v>526836.49</v>
          </cell>
          <cell r="BG3960" t="str">
            <v>313</v>
          </cell>
        </row>
        <row r="3961">
          <cell r="AA3961">
            <v>550400</v>
          </cell>
          <cell r="BG3961" t="str">
            <v>313</v>
          </cell>
        </row>
        <row r="3962">
          <cell r="AA3962">
            <v>860759.47</v>
          </cell>
          <cell r="BG3962" t="str">
            <v>313</v>
          </cell>
        </row>
        <row r="3963">
          <cell r="AA3963">
            <v>500000</v>
          </cell>
          <cell r="BG3963" t="str">
            <v>313</v>
          </cell>
        </row>
        <row r="3964">
          <cell r="AA3964">
            <v>629113.92000000004</v>
          </cell>
          <cell r="BG3964" t="str">
            <v>313</v>
          </cell>
        </row>
        <row r="3965">
          <cell r="AA3965">
            <v>505872.59</v>
          </cell>
          <cell r="BG3965" t="str">
            <v>313</v>
          </cell>
        </row>
        <row r="3966">
          <cell r="AA3966">
            <v>382186.63</v>
          </cell>
          <cell r="BG3966" t="str">
            <v>313</v>
          </cell>
        </row>
        <row r="3967">
          <cell r="AA3967">
            <v>40989.230000000003</v>
          </cell>
          <cell r="BG3967" t="str">
            <v>313</v>
          </cell>
        </row>
        <row r="3968">
          <cell r="AA3968">
            <v>130227.31</v>
          </cell>
          <cell r="BG3968" t="str">
            <v>313</v>
          </cell>
        </row>
        <row r="3969">
          <cell r="AA3969">
            <v>258365.32</v>
          </cell>
          <cell r="BG3969" t="str">
            <v>313</v>
          </cell>
        </row>
        <row r="3970">
          <cell r="AA3970">
            <v>344487.07</v>
          </cell>
          <cell r="BG3970" t="str">
            <v>313</v>
          </cell>
        </row>
        <row r="3971">
          <cell r="AA3971">
            <v>305107.21000000002</v>
          </cell>
          <cell r="BG3971" t="str">
            <v>313</v>
          </cell>
        </row>
        <row r="3972">
          <cell r="AA3972">
            <v>300000</v>
          </cell>
          <cell r="BG3972" t="str">
            <v>313</v>
          </cell>
        </row>
        <row r="3973">
          <cell r="AA3973">
            <v>333305.28999999998</v>
          </cell>
          <cell r="BG3973" t="str">
            <v>313</v>
          </cell>
        </row>
        <row r="3974">
          <cell r="AA3974">
            <v>460096.32</v>
          </cell>
          <cell r="BG3974" t="str">
            <v>313</v>
          </cell>
        </row>
        <row r="3975">
          <cell r="AA3975">
            <v>224847.8</v>
          </cell>
          <cell r="BG3975" t="str">
            <v>313</v>
          </cell>
        </row>
        <row r="3976">
          <cell r="AA3976">
            <v>448206.5</v>
          </cell>
          <cell r="BG3976" t="str">
            <v>313</v>
          </cell>
        </row>
        <row r="3977">
          <cell r="AA3977">
            <v>50085.120000000003</v>
          </cell>
          <cell r="BG3977" t="str">
            <v>313</v>
          </cell>
        </row>
        <row r="3978">
          <cell r="AA3978">
            <v>425654.68</v>
          </cell>
          <cell r="BG3978" t="str">
            <v>313</v>
          </cell>
        </row>
        <row r="3979">
          <cell r="AA3979">
            <v>807499.99</v>
          </cell>
          <cell r="BG3979" t="str">
            <v>313</v>
          </cell>
        </row>
        <row r="3980">
          <cell r="AA3980">
            <v>974108.45</v>
          </cell>
          <cell r="BG3980" t="str">
            <v>313</v>
          </cell>
        </row>
        <row r="3981">
          <cell r="AA3981">
            <v>673479.41</v>
          </cell>
          <cell r="BG3981" t="str">
            <v>313</v>
          </cell>
        </row>
        <row r="3982">
          <cell r="AA3982">
            <v>768006.27</v>
          </cell>
          <cell r="BG3982" t="str">
            <v>313</v>
          </cell>
        </row>
        <row r="3983">
          <cell r="AA3983">
            <v>558012.56000000006</v>
          </cell>
          <cell r="BG3983" t="str">
            <v>313</v>
          </cell>
        </row>
        <row r="3984">
          <cell r="AA3984">
            <v>316666.57</v>
          </cell>
          <cell r="BG3984" t="str">
            <v>313</v>
          </cell>
        </row>
        <row r="3985">
          <cell r="AA3985">
            <v>1084615.3999999999</v>
          </cell>
          <cell r="BG3985" t="str">
            <v>313</v>
          </cell>
        </row>
        <row r="3986">
          <cell r="AA3986">
            <v>1100000</v>
          </cell>
          <cell r="BG3986" t="str">
            <v>313</v>
          </cell>
        </row>
        <row r="3987">
          <cell r="AA3987">
            <v>16926.12</v>
          </cell>
          <cell r="BG3987" t="str">
            <v>313</v>
          </cell>
        </row>
        <row r="3988">
          <cell r="AA3988">
            <v>491666.67</v>
          </cell>
          <cell r="BG3988" t="str">
            <v>313</v>
          </cell>
        </row>
        <row r="3989">
          <cell r="AA3989">
            <v>35333.339999999997</v>
          </cell>
          <cell r="BG3989" t="str">
            <v>313</v>
          </cell>
        </row>
        <row r="3990">
          <cell r="AA3990">
            <v>244569.61</v>
          </cell>
          <cell r="BG3990" t="str">
            <v>313</v>
          </cell>
        </row>
        <row r="3991">
          <cell r="AA3991">
            <v>6760.91</v>
          </cell>
          <cell r="BG3991" t="str">
            <v>313</v>
          </cell>
        </row>
        <row r="3992">
          <cell r="AA3992">
            <v>248918.39999999999</v>
          </cell>
          <cell r="BG3992" t="str">
            <v>313</v>
          </cell>
        </row>
        <row r="3993">
          <cell r="AA3993">
            <v>100000</v>
          </cell>
          <cell r="BG3993" t="str">
            <v>313</v>
          </cell>
        </row>
        <row r="3994">
          <cell r="AA3994">
            <v>432000</v>
          </cell>
          <cell r="BG3994" t="str">
            <v>313</v>
          </cell>
        </row>
        <row r="3995">
          <cell r="AA3995">
            <v>477410.74</v>
          </cell>
          <cell r="BG3995" t="str">
            <v>313</v>
          </cell>
        </row>
        <row r="3996">
          <cell r="AA3996">
            <v>249925.5</v>
          </cell>
          <cell r="BG3996" t="str">
            <v>313</v>
          </cell>
        </row>
        <row r="3997">
          <cell r="AA3997">
            <v>161472.81</v>
          </cell>
          <cell r="BG3997" t="str">
            <v>313</v>
          </cell>
        </row>
        <row r="3998">
          <cell r="AA3998">
            <v>1260000.02</v>
          </cell>
          <cell r="BG3998" t="str">
            <v>313</v>
          </cell>
        </row>
        <row r="3999">
          <cell r="AA3999">
            <v>1242.5</v>
          </cell>
          <cell r="BG3999" t="str">
            <v>308</v>
          </cell>
        </row>
        <row r="4000">
          <cell r="AA4000">
            <v>49375.61</v>
          </cell>
          <cell r="BG4000" t="str">
            <v>308</v>
          </cell>
        </row>
        <row r="4001">
          <cell r="AA4001">
            <v>366666.92</v>
          </cell>
          <cell r="BG4001" t="str">
            <v>313</v>
          </cell>
        </row>
        <row r="4002">
          <cell r="AA4002">
            <v>2717930.14</v>
          </cell>
          <cell r="BG4002" t="str">
            <v>313</v>
          </cell>
        </row>
        <row r="4003">
          <cell r="AA4003">
            <v>48119.58</v>
          </cell>
          <cell r="BG4003" t="str">
            <v>313</v>
          </cell>
        </row>
        <row r="4004">
          <cell r="AA4004">
            <v>262031.8</v>
          </cell>
          <cell r="BG4004" t="str">
            <v>313</v>
          </cell>
        </row>
        <row r="4005">
          <cell r="AA4005">
            <v>356328.52</v>
          </cell>
          <cell r="BG4005" t="str">
            <v>313</v>
          </cell>
        </row>
        <row r="4006">
          <cell r="AA4006">
            <v>172443.19</v>
          </cell>
          <cell r="BG4006" t="str">
            <v>313</v>
          </cell>
        </row>
        <row r="4007">
          <cell r="AA4007">
            <v>896092.67</v>
          </cell>
          <cell r="BG4007" t="str">
            <v>313</v>
          </cell>
        </row>
        <row r="4008">
          <cell r="AA4008">
            <v>539400</v>
          </cell>
          <cell r="BG4008" t="str">
            <v>313</v>
          </cell>
        </row>
        <row r="4009">
          <cell r="AA4009">
            <v>281038.83</v>
          </cell>
          <cell r="BG4009" t="str">
            <v>313</v>
          </cell>
        </row>
        <row r="4010">
          <cell r="AA4010">
            <v>388382.63</v>
          </cell>
          <cell r="BG4010" t="str">
            <v>313</v>
          </cell>
        </row>
        <row r="4011">
          <cell r="AA4011">
            <v>372865.69</v>
          </cell>
          <cell r="BG4011" t="str">
            <v>313</v>
          </cell>
        </row>
        <row r="4012">
          <cell r="AA4012">
            <v>195249.91</v>
          </cell>
          <cell r="BG4012" t="str">
            <v>313</v>
          </cell>
        </row>
        <row r="4013">
          <cell r="AA4013">
            <v>280000.13</v>
          </cell>
          <cell r="BG4013" t="str">
            <v>313</v>
          </cell>
        </row>
        <row r="4014">
          <cell r="AA4014">
            <v>377777.82</v>
          </cell>
          <cell r="BG4014" t="str">
            <v>313</v>
          </cell>
        </row>
        <row r="4015">
          <cell r="AA4015">
            <v>1151228.7</v>
          </cell>
          <cell r="BG4015" t="str">
            <v>313</v>
          </cell>
        </row>
        <row r="4016">
          <cell r="AA4016">
            <v>553967.52</v>
          </cell>
          <cell r="BG4016" t="str">
            <v>313</v>
          </cell>
        </row>
        <row r="4017">
          <cell r="AA4017">
            <v>576740.56000000006</v>
          </cell>
          <cell r="BG4017" t="str">
            <v>313</v>
          </cell>
        </row>
        <row r="4018">
          <cell r="AA4018">
            <v>67261.36</v>
          </cell>
          <cell r="BG4018" t="str">
            <v>313</v>
          </cell>
        </row>
        <row r="4019">
          <cell r="AA4019">
            <v>756547.86</v>
          </cell>
          <cell r="BG4019" t="str">
            <v>313</v>
          </cell>
        </row>
        <row r="4020">
          <cell r="AA4020">
            <v>630000</v>
          </cell>
          <cell r="BG4020" t="str">
            <v>313</v>
          </cell>
        </row>
        <row r="4021">
          <cell r="AA4021">
            <v>50512.94</v>
          </cell>
          <cell r="BG4021" t="str">
            <v>313</v>
          </cell>
        </row>
        <row r="4022">
          <cell r="AA4022">
            <v>544763.51</v>
          </cell>
          <cell r="BG4022" t="str">
            <v>313</v>
          </cell>
        </row>
        <row r="4023">
          <cell r="AA4023">
            <v>53432.27</v>
          </cell>
          <cell r="BG4023" t="str">
            <v>308</v>
          </cell>
        </row>
        <row r="4024">
          <cell r="AA4024">
            <v>290627.78999999998</v>
          </cell>
          <cell r="BG4024" t="str">
            <v>313</v>
          </cell>
        </row>
        <row r="4025">
          <cell r="AA4025">
            <v>260052.41</v>
          </cell>
          <cell r="BG4025" t="str">
            <v>313</v>
          </cell>
        </row>
        <row r="4026">
          <cell r="AA4026">
            <v>569793.26</v>
          </cell>
          <cell r="BG4026" t="str">
            <v>313</v>
          </cell>
        </row>
        <row r="4027">
          <cell r="AA4027">
            <v>1001481.64</v>
          </cell>
          <cell r="BG4027" t="str">
            <v>313</v>
          </cell>
        </row>
        <row r="4028">
          <cell r="AA4028">
            <v>49686.17</v>
          </cell>
          <cell r="BG4028" t="str">
            <v>308</v>
          </cell>
        </row>
        <row r="4029">
          <cell r="AA4029">
            <v>414864</v>
          </cell>
          <cell r="BG4029" t="str">
            <v>313</v>
          </cell>
        </row>
        <row r="4030">
          <cell r="AA4030">
            <v>1257438.3899999999</v>
          </cell>
          <cell r="BG4030" t="str">
            <v>313</v>
          </cell>
        </row>
        <row r="4031">
          <cell r="AA4031">
            <v>540028.67000000004</v>
          </cell>
          <cell r="BG4031" t="str">
            <v>313</v>
          </cell>
        </row>
        <row r="4032">
          <cell r="AA4032">
            <v>336875</v>
          </cell>
          <cell r="BG4032" t="str">
            <v>313</v>
          </cell>
        </row>
        <row r="4033">
          <cell r="AA4033">
            <v>120833.24</v>
          </cell>
          <cell r="BG4033" t="str">
            <v>313</v>
          </cell>
        </row>
        <row r="4034">
          <cell r="AA4034">
            <v>1390197.41</v>
          </cell>
          <cell r="BG4034" t="str">
            <v>313</v>
          </cell>
        </row>
        <row r="4035">
          <cell r="AA4035">
            <v>296607.09999999998</v>
          </cell>
          <cell r="BG4035" t="str">
            <v>313</v>
          </cell>
        </row>
        <row r="4036">
          <cell r="AA4036">
            <v>1127368.3999999999</v>
          </cell>
          <cell r="BG4036" t="str">
            <v>313</v>
          </cell>
        </row>
        <row r="4037">
          <cell r="AA4037">
            <v>21088.09</v>
          </cell>
          <cell r="BG4037" t="str">
            <v>308</v>
          </cell>
        </row>
        <row r="4038">
          <cell r="AA4038">
            <v>193563.31</v>
          </cell>
          <cell r="BG4038" t="str">
            <v>308</v>
          </cell>
        </row>
        <row r="4039">
          <cell r="AA4039">
            <v>6522.17</v>
          </cell>
          <cell r="BG4039" t="str">
            <v>308</v>
          </cell>
        </row>
        <row r="4040">
          <cell r="AA4040">
            <v>825000</v>
          </cell>
          <cell r="BG4040" t="str">
            <v>313</v>
          </cell>
        </row>
        <row r="4041">
          <cell r="AA4041">
            <v>489876.79</v>
          </cell>
          <cell r="BG4041" t="str">
            <v>313</v>
          </cell>
        </row>
        <row r="4042">
          <cell r="AA4042">
            <v>250000</v>
          </cell>
          <cell r="BG4042" t="str">
            <v>313</v>
          </cell>
        </row>
        <row r="4043">
          <cell r="AA4043">
            <v>130566.86</v>
          </cell>
          <cell r="BG4043" t="str">
            <v>313</v>
          </cell>
        </row>
        <row r="4044">
          <cell r="AA4044">
            <v>214249.04</v>
          </cell>
          <cell r="BG4044" t="str">
            <v>313</v>
          </cell>
        </row>
        <row r="4045">
          <cell r="AA4045">
            <v>280027.12</v>
          </cell>
          <cell r="BG4045" t="str">
            <v>313</v>
          </cell>
        </row>
        <row r="4046">
          <cell r="AA4046">
            <v>114436.94</v>
          </cell>
          <cell r="BG4046" t="str">
            <v>313</v>
          </cell>
        </row>
        <row r="4047">
          <cell r="AA4047">
            <v>202447.91</v>
          </cell>
          <cell r="BG4047" t="str">
            <v>308</v>
          </cell>
        </row>
        <row r="4048">
          <cell r="AA4048">
            <v>44722.95</v>
          </cell>
          <cell r="BG4048" t="str">
            <v>313</v>
          </cell>
        </row>
        <row r="4049">
          <cell r="AA4049">
            <v>36288.54</v>
          </cell>
          <cell r="BG4049" t="str">
            <v>313</v>
          </cell>
        </row>
        <row r="4050">
          <cell r="AA4050">
            <v>53819.43</v>
          </cell>
          <cell r="BG4050" t="str">
            <v>313</v>
          </cell>
        </row>
        <row r="4051">
          <cell r="AA4051">
            <v>127719.27</v>
          </cell>
          <cell r="BG4051" t="str">
            <v>313</v>
          </cell>
        </row>
        <row r="4052">
          <cell r="AA4052">
            <v>318827.39</v>
          </cell>
          <cell r="BG4052" t="str">
            <v>313</v>
          </cell>
        </row>
        <row r="4053">
          <cell r="AA4053">
            <v>26529.21</v>
          </cell>
          <cell r="BG4053" t="str">
            <v>313</v>
          </cell>
        </row>
        <row r="4054">
          <cell r="AA4054">
            <v>64017.02</v>
          </cell>
          <cell r="BG4054" t="str">
            <v>313</v>
          </cell>
        </row>
        <row r="4055">
          <cell r="AA4055">
            <v>238622.02</v>
          </cell>
          <cell r="BG4055" t="str">
            <v>313</v>
          </cell>
        </row>
        <row r="4056">
          <cell r="AA4056">
            <v>153575.48000000001</v>
          </cell>
          <cell r="BG4056" t="str">
            <v>313</v>
          </cell>
        </row>
        <row r="4057">
          <cell r="AA4057">
            <v>121458.69</v>
          </cell>
          <cell r="BG4057" t="str">
            <v>313</v>
          </cell>
        </row>
        <row r="4058">
          <cell r="AA4058">
            <v>286346.44</v>
          </cell>
          <cell r="BG4058" t="str">
            <v>313</v>
          </cell>
        </row>
        <row r="4059">
          <cell r="AA4059">
            <v>11492.13</v>
          </cell>
          <cell r="BG4059" t="str">
            <v>313</v>
          </cell>
        </row>
        <row r="4060">
          <cell r="AA4060">
            <v>192626.11</v>
          </cell>
          <cell r="BG4060" t="str">
            <v>313</v>
          </cell>
        </row>
        <row r="4061">
          <cell r="AA4061">
            <v>493741.3</v>
          </cell>
          <cell r="BG4061" t="str">
            <v>313</v>
          </cell>
        </row>
        <row r="4062">
          <cell r="AA4062">
            <v>594396.1</v>
          </cell>
          <cell r="BG4062" t="str">
            <v>313</v>
          </cell>
        </row>
        <row r="4063">
          <cell r="AA4063">
            <v>140625</v>
          </cell>
          <cell r="BG4063" t="str">
            <v>313</v>
          </cell>
        </row>
        <row r="4064">
          <cell r="AA4064">
            <v>105110.13</v>
          </cell>
          <cell r="BG4064" t="str">
            <v>313</v>
          </cell>
        </row>
        <row r="4065">
          <cell r="AA4065">
            <v>160000</v>
          </cell>
          <cell r="BG4065" t="str">
            <v>313</v>
          </cell>
        </row>
        <row r="4066">
          <cell r="AA4066">
            <v>517500</v>
          </cell>
          <cell r="BG4066" t="str">
            <v>313</v>
          </cell>
        </row>
        <row r="4067">
          <cell r="AA4067">
            <v>2850000</v>
          </cell>
          <cell r="BG4067" t="str">
            <v>313</v>
          </cell>
        </row>
        <row r="4068">
          <cell r="AA4068">
            <v>587446.81999999995</v>
          </cell>
          <cell r="BG4068" t="str">
            <v>313</v>
          </cell>
        </row>
        <row r="4069">
          <cell r="AA4069">
            <v>1462500</v>
          </cell>
          <cell r="BG4069" t="str">
            <v>313</v>
          </cell>
        </row>
        <row r="4070">
          <cell r="AA4070">
            <v>300000</v>
          </cell>
          <cell r="BG4070" t="str">
            <v>313</v>
          </cell>
        </row>
        <row r="4071">
          <cell r="AA4071">
            <v>5905.62</v>
          </cell>
          <cell r="BG4071" t="str">
            <v>313</v>
          </cell>
        </row>
        <row r="4072">
          <cell r="AA4072">
            <v>100356.11</v>
          </cell>
          <cell r="BG4072" t="str">
            <v>313</v>
          </cell>
        </row>
        <row r="4073">
          <cell r="AA4073">
            <v>33563.35</v>
          </cell>
          <cell r="BG4073" t="str">
            <v>313</v>
          </cell>
        </row>
        <row r="4074">
          <cell r="AA4074">
            <v>23481.22</v>
          </cell>
          <cell r="BG4074" t="str">
            <v>313</v>
          </cell>
        </row>
        <row r="4075">
          <cell r="AA4075">
            <v>68273.5</v>
          </cell>
          <cell r="BG4075" t="str">
            <v>313</v>
          </cell>
        </row>
        <row r="4076">
          <cell r="AA4076">
            <v>254310.55</v>
          </cell>
          <cell r="BG4076" t="str">
            <v>313</v>
          </cell>
        </row>
        <row r="4077">
          <cell r="AA4077">
            <v>38146.53</v>
          </cell>
          <cell r="BG4077" t="str">
            <v>313</v>
          </cell>
        </row>
        <row r="4078">
          <cell r="AA4078">
            <v>48333.23</v>
          </cell>
          <cell r="BG4078" t="str">
            <v>313</v>
          </cell>
        </row>
        <row r="4079">
          <cell r="AA4079">
            <v>155663.72</v>
          </cell>
          <cell r="BG4079" t="str">
            <v>313</v>
          </cell>
        </row>
        <row r="4080">
          <cell r="AA4080">
            <v>279000</v>
          </cell>
          <cell r="BG4080" t="str">
            <v>313</v>
          </cell>
        </row>
        <row r="4081">
          <cell r="AA4081">
            <v>76413.759999999995</v>
          </cell>
          <cell r="BG4081" t="str">
            <v>313</v>
          </cell>
        </row>
        <row r="4082">
          <cell r="AA4082">
            <v>904261.83</v>
          </cell>
          <cell r="BG4082" t="str">
            <v>313</v>
          </cell>
        </row>
        <row r="4083">
          <cell r="AA4083">
            <v>152900.78</v>
          </cell>
          <cell r="BG4083" t="str">
            <v>313</v>
          </cell>
        </row>
        <row r="4084">
          <cell r="AA4084">
            <v>128260.08</v>
          </cell>
          <cell r="BG4084" t="str">
            <v>308</v>
          </cell>
        </row>
        <row r="4085">
          <cell r="AA4085">
            <v>162500</v>
          </cell>
          <cell r="BG4085" t="str">
            <v>313</v>
          </cell>
        </row>
        <row r="4086">
          <cell r="AA4086">
            <v>2965277.4</v>
          </cell>
          <cell r="BG4086" t="str">
            <v>313</v>
          </cell>
        </row>
        <row r="4087">
          <cell r="AA4087">
            <v>158333.47</v>
          </cell>
          <cell r="BG4087" t="str">
            <v>313</v>
          </cell>
        </row>
        <row r="4088">
          <cell r="AA4088">
            <v>500000</v>
          </cell>
          <cell r="BG4088" t="str">
            <v>313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23_Stats_ECBC_SCF"/>
    </sheetNames>
    <sheetDataSet>
      <sheetData sheetId="0">
        <row r="2">
          <cell r="A2" t="str">
            <v>Expositions directes sur les personnes publiques</v>
          </cell>
          <cell r="B2" t="str">
            <v>autres</v>
          </cell>
          <cell r="C2">
            <v>922669641.49999988</v>
          </cell>
          <cell r="D2">
            <v>0</v>
          </cell>
        </row>
        <row r="3">
          <cell r="A3" t="str">
            <v>Expositions directes sur les personnes publiques</v>
          </cell>
          <cell r="B3" t="str">
            <v>municipalities</v>
          </cell>
          <cell r="C3">
            <v>1066920565.8999996</v>
          </cell>
          <cell r="D3">
            <v>0</v>
          </cell>
        </row>
        <row r="4">
          <cell r="A4" t="str">
            <v>Expositions directes sur les personnes publiques</v>
          </cell>
          <cell r="B4" t="str">
            <v>regions / departments / federal states</v>
          </cell>
          <cell r="C4">
            <v>799422067.60000002</v>
          </cell>
          <cell r="D4">
            <v>0</v>
          </cell>
        </row>
        <row r="5">
          <cell r="A5" t="str">
            <v>Expositions garanties à 100% par des personnes publiques</v>
          </cell>
          <cell r="B5" t="str">
            <v/>
          </cell>
          <cell r="D5">
            <v>0</v>
          </cell>
        </row>
        <row r="6">
          <cell r="A6" t="str">
            <v>Expositions garanties à 100% par des personnes publiques</v>
          </cell>
          <cell r="B6" t="str">
            <v>7510</v>
          </cell>
          <cell r="C6">
            <v>0</v>
          </cell>
          <cell r="D6">
            <v>2340000</v>
          </cell>
        </row>
        <row r="7">
          <cell r="A7" t="str">
            <v>Expositions garanties à 100% par des personnes publiques</v>
          </cell>
          <cell r="B7" t="str">
            <v>autres</v>
          </cell>
          <cell r="C7">
            <v>0</v>
          </cell>
          <cell r="D7">
            <v>18077106.349999998</v>
          </cell>
        </row>
        <row r="8">
          <cell r="A8" t="str">
            <v>Expositions garanties à 100% par des personnes publiques</v>
          </cell>
          <cell r="B8" t="str">
            <v>municipalities</v>
          </cell>
          <cell r="C8">
            <v>0</v>
          </cell>
          <cell r="D8">
            <v>325261249.6280477</v>
          </cell>
        </row>
        <row r="9">
          <cell r="A9" t="str">
            <v>Expositions garanties à 100% par des personnes publiques</v>
          </cell>
          <cell r="B9" t="str">
            <v>regions / departments / federal states</v>
          </cell>
          <cell r="C9">
            <v>0</v>
          </cell>
          <cell r="D9">
            <v>101940279.39195223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Référentiel"/>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G1. Crisis M Payment Holidays"/>
      <sheetName val="E.g. General"/>
      <sheetName val="E.g. Other"/>
    </sheetNames>
    <sheetDataSet>
      <sheetData sheetId="0"/>
      <sheetData sheetId="1">
        <row r="16">
          <cell r="A16" t="str">
            <v>regions / departments / federal states</v>
          </cell>
        </row>
        <row r="17">
          <cell r="A17" t="str">
            <v>municipalities</v>
          </cell>
        </row>
        <row r="20">
          <cell r="A20" t="str">
            <v>Expositions directes sur les personnes publiques</v>
          </cell>
        </row>
        <row r="21">
          <cell r="A21" t="str">
            <v>Expositions garanties à 100% par des personnes publiques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6.bin"/><Relationship Id="rId4" Type="http://schemas.openxmlformats.org/officeDocument/2006/relationships/hyperlink" Target="https://eur-lex.europa.eu/eli/dir/2019/2162/oj"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O9"/>
  <sheetViews>
    <sheetView showGridLines="0" zoomScaleNormal="100" workbookViewId="0">
      <selection activeCell="E4" sqref="E4"/>
    </sheetView>
  </sheetViews>
  <sheetFormatPr baseColWidth="10" defaultColWidth="11.42578125" defaultRowHeight="15" x14ac:dyDescent="0.25"/>
  <cols>
    <col min="1" max="1" width="4.28515625" style="361" customWidth="1"/>
    <col min="2" max="2" width="22.5703125" style="361" customWidth="1"/>
    <col min="3" max="3" width="14.42578125" style="361" customWidth="1"/>
    <col min="4" max="16384" width="11.42578125" style="361"/>
  </cols>
  <sheetData>
    <row r="2" spans="2:15" x14ac:dyDescent="0.25">
      <c r="B2" s="361" t="s">
        <v>2813</v>
      </c>
      <c r="C2" s="397">
        <v>45077</v>
      </c>
      <c r="D2" s="361" t="str">
        <f>IF(MONTH(C2)&lt;10,0,"")&amp;MONTH(C2)</f>
        <v>05</v>
      </c>
      <c r="E2" s="361" t="str">
        <f>YEAR(cut_off)&amp;"_"&amp;D2</f>
        <v>2023_05</v>
      </c>
      <c r="F2" s="410" t="str">
        <f>DAY(C2)&amp;"/0"&amp;MONTH(C2)&amp;"/"&amp;YEAR(C2)</f>
        <v>31/05/2023</v>
      </c>
    </row>
    <row r="3" spans="2:15" ht="14.45" x14ac:dyDescent="0.3">
      <c r="B3" s="361" t="s">
        <v>2814</v>
      </c>
      <c r="C3" s="397">
        <f>EOMONTH(C2,1)</f>
        <v>45107</v>
      </c>
      <c r="F3" s="410" t="str">
        <f t="shared" ref="F3:F4" si="0">DAY(C3)&amp;"/0"&amp;MONTH(C3)&amp;"/"&amp;YEAR(C3)</f>
        <v>30/06/2023</v>
      </c>
    </row>
    <row r="4" spans="2:15" ht="14.45" x14ac:dyDescent="0.3">
      <c r="B4" s="361" t="s">
        <v>88</v>
      </c>
      <c r="C4" s="398">
        <f>C2</f>
        <v>45077</v>
      </c>
      <c r="F4" s="410" t="str">
        <f t="shared" si="0"/>
        <v>31/05/2023</v>
      </c>
    </row>
    <row r="7" spans="2:15" x14ac:dyDescent="0.25">
      <c r="B7" s="361" t="s">
        <v>2815</v>
      </c>
      <c r="C7" s="399" t="str">
        <f>"U:\4 - Gestion de la trésorerie sociale et du refinancement\4.5 - Mobilisation de créances et CDC\SCF\Pool\pool "&amp;E2&amp;"\"</f>
        <v>U:\4 - Gestion de la trésorerie sociale et du refinancement\4.5 - Mobilisation de créances et CDC\SCF\Pool\pool 2023_05\</v>
      </c>
      <c r="D7" s="399"/>
      <c r="E7" s="399"/>
      <c r="F7" s="399"/>
      <c r="G7" s="399"/>
      <c r="H7" s="399"/>
      <c r="I7" s="399"/>
      <c r="J7" s="399"/>
      <c r="K7" s="399"/>
      <c r="L7" s="399"/>
      <c r="M7" s="399"/>
      <c r="N7" s="399"/>
      <c r="O7" s="399"/>
    </row>
    <row r="8" spans="2:15" ht="14.45" x14ac:dyDescent="0.3">
      <c r="B8" s="361" t="s">
        <v>2816</v>
      </c>
      <c r="C8" s="400" t="str">
        <f>"Template ECBC SCF "&amp;IF(MONTH(cut_off)&lt;10,0,"")&amp;MONTH(cut_off)&amp;RIGHT(YEAR(cut_off),2)&amp;" "&amp;C5&amp;".xlsx"</f>
        <v>Template ECBC SCF 0623 .xlsx</v>
      </c>
      <c r="D8" s="401"/>
      <c r="E8" s="401"/>
      <c r="F8" s="401"/>
      <c r="G8" s="401"/>
      <c r="H8" s="401"/>
      <c r="I8" s="401"/>
      <c r="J8" s="401"/>
      <c r="K8" s="401"/>
      <c r="L8" s="401"/>
      <c r="M8" s="401"/>
      <c r="N8" s="401"/>
      <c r="O8" s="401"/>
    </row>
    <row r="9" spans="2:15" ht="14.45" x14ac:dyDescent="0.3">
      <c r="B9" s="402" t="s">
        <v>2817</v>
      </c>
      <c r="C9" s="402" t="str">
        <f>C7&amp;C8</f>
        <v>U:\4 - Gestion de la trésorerie sociale et du refinancement\4.5 - Mobilisation de créances et CDC\SCF\Pool\pool 2023_05\Template ECBC SCF 0623 .xlsx</v>
      </c>
    </row>
  </sheetData>
  <pageMargins left="0.7" right="0.7" top="0.75" bottom="0.75" header="0.3" footer="0.3"/>
  <pageSetup paperSize="9"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baseColWidth="10"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4" t="s">
        <v>973</v>
      </c>
      <c r="B1" s="184"/>
      <c r="C1" s="64"/>
      <c r="D1" s="64"/>
      <c r="E1" s="64"/>
      <c r="F1" s="369" t="s">
        <v>2797</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5" t="s">
        <v>974</v>
      </c>
      <c r="C5" s="70"/>
      <c r="E5" s="72"/>
      <c r="F5" s="72"/>
    </row>
    <row r="6" spans="1:7" ht="15.75" thickBot="1" x14ac:dyDescent="0.3">
      <c r="B6" s="116" t="s">
        <v>975</v>
      </c>
    </row>
    <row r="7" spans="1:7" x14ac:dyDescent="0.25">
      <c r="B7" s="76"/>
    </row>
    <row r="8" spans="1:7" ht="37.5" x14ac:dyDescent="0.25">
      <c r="A8" s="77" t="s">
        <v>80</v>
      </c>
      <c r="B8" s="77" t="s">
        <v>975</v>
      </c>
      <c r="C8" s="78"/>
      <c r="D8" s="78"/>
      <c r="E8" s="78"/>
      <c r="F8" s="78"/>
      <c r="G8" s="79"/>
    </row>
    <row r="9" spans="1:7" ht="15" customHeight="1" x14ac:dyDescent="0.25">
      <c r="A9" s="85"/>
      <c r="B9" s="86" t="s">
        <v>789</v>
      </c>
      <c r="C9" s="85" t="s">
        <v>976</v>
      </c>
      <c r="D9" s="85"/>
      <c r="E9" s="87"/>
      <c r="F9" s="85"/>
      <c r="G9" s="88"/>
    </row>
    <row r="10" spans="1:7" x14ac:dyDescent="0.25">
      <c r="A10" s="66" t="s">
        <v>977</v>
      </c>
      <c r="B10" s="66" t="s">
        <v>978</v>
      </c>
      <c r="C10" s="188" t="s">
        <v>82</v>
      </c>
    </row>
    <row r="11" spans="1:7" outlineLevel="1" x14ac:dyDescent="0.25">
      <c r="A11" s="66" t="s">
        <v>979</v>
      </c>
      <c r="B11" s="81" t="s">
        <v>480</v>
      </c>
      <c r="C11" s="188"/>
    </row>
    <row r="12" spans="1:7" outlineLevel="1" x14ac:dyDescent="0.25">
      <c r="A12" s="66" t="s">
        <v>980</v>
      </c>
      <c r="B12" s="81" t="s">
        <v>482</v>
      </c>
      <c r="C12" s="188"/>
    </row>
    <row r="13" spans="1:7" outlineLevel="1" x14ac:dyDescent="0.25">
      <c r="A13" s="66" t="s">
        <v>981</v>
      </c>
      <c r="B13" s="81"/>
    </row>
    <row r="14" spans="1:7" outlineLevel="1" x14ac:dyDescent="0.25">
      <c r="A14" s="66" t="s">
        <v>982</v>
      </c>
      <c r="B14" s="81"/>
    </row>
    <row r="15" spans="1:7" outlineLevel="1" x14ac:dyDescent="0.25">
      <c r="A15" s="66" t="s">
        <v>983</v>
      </c>
      <c r="B15" s="81"/>
    </row>
    <row r="16" spans="1:7" outlineLevel="1" x14ac:dyDescent="0.25">
      <c r="A16" s="66" t="s">
        <v>984</v>
      </c>
      <c r="B16" s="81"/>
    </row>
    <row r="17" spans="1:7" ht="15" customHeight="1" x14ac:dyDescent="0.25">
      <c r="A17" s="85"/>
      <c r="B17" s="86" t="s">
        <v>985</v>
      </c>
      <c r="C17" s="85" t="s">
        <v>986</v>
      </c>
      <c r="D17" s="85"/>
      <c r="E17" s="87"/>
      <c r="F17" s="88"/>
      <c r="G17" s="88"/>
    </row>
    <row r="18" spans="1:7" x14ac:dyDescent="0.25">
      <c r="A18" s="66" t="s">
        <v>987</v>
      </c>
      <c r="B18" s="66" t="s">
        <v>489</v>
      </c>
      <c r="C18" s="181" t="s">
        <v>82</v>
      </c>
    </row>
    <row r="19" spans="1:7" outlineLevel="1" x14ac:dyDescent="0.25">
      <c r="A19" s="66" t="s">
        <v>988</v>
      </c>
      <c r="C19" s="181"/>
    </row>
    <row r="20" spans="1:7" outlineLevel="1" x14ac:dyDescent="0.25">
      <c r="A20" s="66" t="s">
        <v>989</v>
      </c>
      <c r="C20" s="181"/>
    </row>
    <row r="21" spans="1:7" outlineLevel="1" x14ac:dyDescent="0.25">
      <c r="A21" s="66" t="s">
        <v>990</v>
      </c>
      <c r="C21" s="181"/>
    </row>
    <row r="22" spans="1:7" outlineLevel="1" x14ac:dyDescent="0.25">
      <c r="A22" s="66" t="s">
        <v>991</v>
      </c>
      <c r="C22" s="181"/>
    </row>
    <row r="23" spans="1:7" outlineLevel="1" x14ac:dyDescent="0.25">
      <c r="A23" s="66" t="s">
        <v>992</v>
      </c>
      <c r="C23" s="181"/>
    </row>
    <row r="24" spans="1:7" outlineLevel="1" x14ac:dyDescent="0.25">
      <c r="A24" s="66" t="s">
        <v>993</v>
      </c>
      <c r="C24" s="181"/>
    </row>
    <row r="25" spans="1:7" ht="15" customHeight="1" x14ac:dyDescent="0.25">
      <c r="A25" s="85"/>
      <c r="B25" s="86" t="s">
        <v>994</v>
      </c>
      <c r="C25" s="85" t="s">
        <v>986</v>
      </c>
      <c r="D25" s="85"/>
      <c r="E25" s="87"/>
      <c r="F25" s="88"/>
      <c r="G25" s="88"/>
    </row>
    <row r="26" spans="1:7" x14ac:dyDescent="0.25">
      <c r="A26" s="66" t="s">
        <v>995</v>
      </c>
      <c r="B26" s="111" t="s">
        <v>498</v>
      </c>
      <c r="C26" s="181">
        <f>SUM(C27:C53)</f>
        <v>0</v>
      </c>
      <c r="D26" s="111"/>
      <c r="F26" s="111"/>
      <c r="G26" s="66"/>
    </row>
    <row r="27" spans="1:7" x14ac:dyDescent="0.25">
      <c r="A27" s="66" t="s">
        <v>996</v>
      </c>
      <c r="B27" s="66" t="s">
        <v>500</v>
      </c>
      <c r="C27" s="181" t="s">
        <v>82</v>
      </c>
      <c r="D27" s="111"/>
      <c r="F27" s="111"/>
      <c r="G27" s="66"/>
    </row>
    <row r="28" spans="1:7" x14ac:dyDescent="0.25">
      <c r="A28" s="66" t="s">
        <v>997</v>
      </c>
      <c r="B28" s="66" t="s">
        <v>502</v>
      </c>
      <c r="C28" s="181" t="s">
        <v>82</v>
      </c>
      <c r="D28" s="111"/>
      <c r="F28" s="111"/>
      <c r="G28" s="66"/>
    </row>
    <row r="29" spans="1:7" x14ac:dyDescent="0.25">
      <c r="A29" s="66" t="s">
        <v>998</v>
      </c>
      <c r="B29" s="66" t="s">
        <v>504</v>
      </c>
      <c r="C29" s="181" t="s">
        <v>82</v>
      </c>
      <c r="D29" s="111"/>
      <c r="F29" s="111"/>
      <c r="G29" s="66"/>
    </row>
    <row r="30" spans="1:7" x14ac:dyDescent="0.25">
      <c r="A30" s="66" t="s">
        <v>999</v>
      </c>
      <c r="B30" s="66" t="s">
        <v>506</v>
      </c>
      <c r="C30" s="181" t="s">
        <v>82</v>
      </c>
      <c r="D30" s="111"/>
      <c r="F30" s="111"/>
      <c r="G30" s="66"/>
    </row>
    <row r="31" spans="1:7" x14ac:dyDescent="0.25">
      <c r="A31" s="66" t="s">
        <v>1000</v>
      </c>
      <c r="B31" s="66" t="s">
        <v>508</v>
      </c>
      <c r="C31" s="181" t="s">
        <v>82</v>
      </c>
      <c r="D31" s="111"/>
      <c r="F31" s="111"/>
      <c r="G31" s="66"/>
    </row>
    <row r="32" spans="1:7" x14ac:dyDescent="0.25">
      <c r="A32" s="66" t="s">
        <v>1001</v>
      </c>
      <c r="B32" s="66" t="s">
        <v>2321</v>
      </c>
      <c r="C32" s="181" t="s">
        <v>82</v>
      </c>
      <c r="D32" s="111"/>
      <c r="F32" s="111"/>
      <c r="G32" s="66"/>
    </row>
    <row r="33" spans="1:7" x14ac:dyDescent="0.25">
      <c r="A33" s="66" t="s">
        <v>1002</v>
      </c>
      <c r="B33" s="66" t="s">
        <v>511</v>
      </c>
      <c r="C33" s="181" t="s">
        <v>82</v>
      </c>
      <c r="D33" s="111"/>
      <c r="F33" s="111"/>
      <c r="G33" s="66"/>
    </row>
    <row r="34" spans="1:7" x14ac:dyDescent="0.25">
      <c r="A34" s="66" t="s">
        <v>1003</v>
      </c>
      <c r="B34" s="66" t="s">
        <v>513</v>
      </c>
      <c r="C34" s="181" t="s">
        <v>82</v>
      </c>
      <c r="D34" s="111"/>
      <c r="F34" s="111"/>
      <c r="G34" s="66"/>
    </row>
    <row r="35" spans="1:7" x14ac:dyDescent="0.25">
      <c r="A35" s="66" t="s">
        <v>1004</v>
      </c>
      <c r="B35" s="66" t="s">
        <v>515</v>
      </c>
      <c r="C35" s="181" t="s">
        <v>82</v>
      </c>
      <c r="D35" s="111"/>
      <c r="F35" s="111"/>
      <c r="G35" s="66"/>
    </row>
    <row r="36" spans="1:7" x14ac:dyDescent="0.25">
      <c r="A36" s="66" t="s">
        <v>1005</v>
      </c>
      <c r="B36" s="66" t="s">
        <v>517</v>
      </c>
      <c r="C36" s="181" t="s">
        <v>82</v>
      </c>
      <c r="D36" s="111"/>
      <c r="F36" s="111"/>
      <c r="G36" s="66"/>
    </row>
    <row r="37" spans="1:7" x14ac:dyDescent="0.25">
      <c r="A37" s="66" t="s">
        <v>1006</v>
      </c>
      <c r="B37" s="66" t="s">
        <v>519</v>
      </c>
      <c r="C37" s="181" t="s">
        <v>82</v>
      </c>
      <c r="D37" s="111"/>
      <c r="F37" s="111"/>
      <c r="G37" s="66"/>
    </row>
    <row r="38" spans="1:7" x14ac:dyDescent="0.25">
      <c r="A38" s="66" t="s">
        <v>1007</v>
      </c>
      <c r="B38" s="66" t="s">
        <v>521</v>
      </c>
      <c r="C38" s="181" t="s">
        <v>82</v>
      </c>
      <c r="D38" s="111"/>
      <c r="F38" s="111"/>
      <c r="G38" s="66"/>
    </row>
    <row r="39" spans="1:7" x14ac:dyDescent="0.25">
      <c r="A39" s="66" t="s">
        <v>1008</v>
      </c>
      <c r="B39" s="66" t="s">
        <v>523</v>
      </c>
      <c r="C39" s="181" t="s">
        <v>82</v>
      </c>
      <c r="D39" s="111"/>
      <c r="F39" s="111"/>
      <c r="G39" s="66"/>
    </row>
    <row r="40" spans="1:7" x14ac:dyDescent="0.25">
      <c r="A40" s="66" t="s">
        <v>1009</v>
      </c>
      <c r="B40" s="66" t="s">
        <v>525</v>
      </c>
      <c r="C40" s="181" t="s">
        <v>82</v>
      </c>
      <c r="D40" s="111"/>
      <c r="F40" s="111"/>
      <c r="G40" s="66"/>
    </row>
    <row r="41" spans="1:7" x14ac:dyDescent="0.25">
      <c r="A41" s="66" t="s">
        <v>1010</v>
      </c>
      <c r="B41" s="66" t="s">
        <v>527</v>
      </c>
      <c r="C41" s="181" t="s">
        <v>82</v>
      </c>
      <c r="D41" s="111"/>
      <c r="F41" s="111"/>
      <c r="G41" s="66"/>
    </row>
    <row r="42" spans="1:7" x14ac:dyDescent="0.25">
      <c r="A42" s="66" t="s">
        <v>1011</v>
      </c>
      <c r="B42" s="66" t="s">
        <v>3</v>
      </c>
      <c r="C42" s="181" t="s">
        <v>82</v>
      </c>
      <c r="D42" s="111"/>
      <c r="F42" s="111"/>
      <c r="G42" s="66"/>
    </row>
    <row r="43" spans="1:7" x14ac:dyDescent="0.25">
      <c r="A43" s="66" t="s">
        <v>1012</v>
      </c>
      <c r="B43" s="66" t="s">
        <v>530</v>
      </c>
      <c r="C43" s="181" t="s">
        <v>82</v>
      </c>
      <c r="D43" s="111"/>
      <c r="F43" s="111"/>
      <c r="G43" s="66"/>
    </row>
    <row r="44" spans="1:7" x14ac:dyDescent="0.25">
      <c r="A44" s="66" t="s">
        <v>1013</v>
      </c>
      <c r="B44" s="66" t="s">
        <v>532</v>
      </c>
      <c r="C44" s="181" t="s">
        <v>82</v>
      </c>
      <c r="D44" s="111"/>
      <c r="F44" s="111"/>
      <c r="G44" s="66"/>
    </row>
    <row r="45" spans="1:7" x14ac:dyDescent="0.25">
      <c r="A45" s="66" t="s">
        <v>1014</v>
      </c>
      <c r="B45" s="66" t="s">
        <v>534</v>
      </c>
      <c r="C45" s="181" t="s">
        <v>82</v>
      </c>
      <c r="D45" s="111"/>
      <c r="F45" s="111"/>
      <c r="G45" s="66"/>
    </row>
    <row r="46" spans="1:7" x14ac:dyDescent="0.25">
      <c r="A46" s="66" t="s">
        <v>1015</v>
      </c>
      <c r="B46" s="66" t="s">
        <v>536</v>
      </c>
      <c r="C46" s="181" t="s">
        <v>82</v>
      </c>
      <c r="D46" s="111"/>
      <c r="F46" s="111"/>
      <c r="G46" s="66"/>
    </row>
    <row r="47" spans="1:7" x14ac:dyDescent="0.25">
      <c r="A47" s="66" t="s">
        <v>1016</v>
      </c>
      <c r="B47" s="66" t="s">
        <v>538</v>
      </c>
      <c r="C47" s="181" t="s">
        <v>82</v>
      </c>
      <c r="D47" s="111"/>
      <c r="F47" s="111"/>
      <c r="G47" s="66"/>
    </row>
    <row r="48" spans="1:7" x14ac:dyDescent="0.25">
      <c r="A48" s="66" t="s">
        <v>1017</v>
      </c>
      <c r="B48" s="66" t="s">
        <v>540</v>
      </c>
      <c r="C48" s="181" t="s">
        <v>82</v>
      </c>
      <c r="D48" s="111"/>
      <c r="F48" s="111"/>
      <c r="G48" s="66"/>
    </row>
    <row r="49" spans="1:7" x14ac:dyDescent="0.25">
      <c r="A49" s="66" t="s">
        <v>1018</v>
      </c>
      <c r="B49" s="66" t="s">
        <v>542</v>
      </c>
      <c r="C49" s="181" t="s">
        <v>82</v>
      </c>
      <c r="D49" s="111"/>
      <c r="F49" s="111"/>
      <c r="G49" s="66"/>
    </row>
    <row r="50" spans="1:7" x14ac:dyDescent="0.25">
      <c r="A50" s="66" t="s">
        <v>1019</v>
      </c>
      <c r="B50" s="66" t="s">
        <v>544</v>
      </c>
      <c r="C50" s="181" t="s">
        <v>82</v>
      </c>
      <c r="D50" s="111"/>
      <c r="F50" s="111"/>
      <c r="G50" s="66"/>
    </row>
    <row r="51" spans="1:7" x14ac:dyDescent="0.25">
      <c r="A51" s="66" t="s">
        <v>1020</v>
      </c>
      <c r="B51" s="66" t="s">
        <v>546</v>
      </c>
      <c r="C51" s="181" t="s">
        <v>82</v>
      </c>
      <c r="D51" s="111"/>
      <c r="F51" s="111"/>
      <c r="G51" s="66"/>
    </row>
    <row r="52" spans="1:7" x14ac:dyDescent="0.25">
      <c r="A52" s="66" t="s">
        <v>1021</v>
      </c>
      <c r="B52" s="66" t="s">
        <v>548</v>
      </c>
      <c r="C52" s="181" t="s">
        <v>82</v>
      </c>
      <c r="D52" s="111"/>
      <c r="F52" s="111"/>
      <c r="G52" s="66"/>
    </row>
    <row r="53" spans="1:7" x14ac:dyDescent="0.25">
      <c r="A53" s="66" t="s">
        <v>1022</v>
      </c>
      <c r="B53" s="66" t="s">
        <v>6</v>
      </c>
      <c r="C53" s="181" t="s">
        <v>82</v>
      </c>
      <c r="D53" s="111"/>
      <c r="F53" s="111"/>
      <c r="G53" s="66"/>
    </row>
    <row r="54" spans="1:7" x14ac:dyDescent="0.25">
      <c r="A54" s="275" t="s">
        <v>1023</v>
      </c>
      <c r="B54" s="111" t="s">
        <v>313</v>
      </c>
      <c r="C54" s="183">
        <f>SUM(C55:C57)</f>
        <v>0</v>
      </c>
      <c r="D54" s="111"/>
      <c r="F54" s="111"/>
      <c r="G54" s="66"/>
    </row>
    <row r="55" spans="1:7" x14ac:dyDescent="0.25">
      <c r="A55" s="275" t="s">
        <v>1024</v>
      </c>
      <c r="B55" s="66" t="s">
        <v>554</v>
      </c>
      <c r="C55" s="181" t="s">
        <v>82</v>
      </c>
      <c r="D55" s="111"/>
      <c r="F55" s="111"/>
      <c r="G55" s="66"/>
    </row>
    <row r="56" spans="1:7" x14ac:dyDescent="0.25">
      <c r="A56" s="275" t="s">
        <v>1025</v>
      </c>
      <c r="B56" s="66" t="s">
        <v>556</v>
      </c>
      <c r="C56" s="181" t="s">
        <v>82</v>
      </c>
      <c r="D56" s="111"/>
      <c r="F56" s="111"/>
      <c r="G56" s="66"/>
    </row>
    <row r="57" spans="1:7" x14ac:dyDescent="0.25">
      <c r="A57" s="275" t="s">
        <v>1026</v>
      </c>
      <c r="B57" s="66" t="s">
        <v>2</v>
      </c>
      <c r="C57" s="181" t="s">
        <v>82</v>
      </c>
      <c r="D57" s="111"/>
      <c r="F57" s="111"/>
      <c r="G57" s="66"/>
    </row>
    <row r="58" spans="1:7" x14ac:dyDescent="0.25">
      <c r="A58" s="275" t="s">
        <v>1027</v>
      </c>
      <c r="B58" s="111" t="s">
        <v>143</v>
      </c>
      <c r="C58" s="183">
        <f>SUM(C59:C69)</f>
        <v>0</v>
      </c>
      <c r="D58" s="111"/>
      <c r="F58" s="111"/>
      <c r="G58" s="66"/>
    </row>
    <row r="59" spans="1:7" x14ac:dyDescent="0.25">
      <c r="A59" s="275" t="s">
        <v>1028</v>
      </c>
      <c r="B59" s="83" t="s">
        <v>315</v>
      </c>
      <c r="C59" s="181" t="s">
        <v>82</v>
      </c>
      <c r="D59" s="111"/>
      <c r="F59" s="111"/>
      <c r="G59" s="66"/>
    </row>
    <row r="60" spans="1:7" x14ac:dyDescent="0.25">
      <c r="A60" s="275" t="s">
        <v>1029</v>
      </c>
      <c r="B60" s="275" t="s">
        <v>551</v>
      </c>
      <c r="C60" s="181" t="s">
        <v>82</v>
      </c>
      <c r="D60" s="111"/>
      <c r="E60" s="275"/>
      <c r="F60" s="111"/>
      <c r="G60" s="275"/>
    </row>
    <row r="61" spans="1:7" x14ac:dyDescent="0.25">
      <c r="A61" s="275" t="s">
        <v>1030</v>
      </c>
      <c r="B61" s="83" t="s">
        <v>317</v>
      </c>
      <c r="C61" s="181" t="s">
        <v>82</v>
      </c>
      <c r="D61" s="111"/>
      <c r="F61" s="111"/>
      <c r="G61" s="66"/>
    </row>
    <row r="62" spans="1:7" x14ac:dyDescent="0.25">
      <c r="A62" s="275" t="s">
        <v>1031</v>
      </c>
      <c r="B62" s="83" t="s">
        <v>319</v>
      </c>
      <c r="C62" s="181" t="s">
        <v>82</v>
      </c>
      <c r="D62" s="111"/>
      <c r="F62" s="111"/>
      <c r="G62" s="66"/>
    </row>
    <row r="63" spans="1:7" x14ac:dyDescent="0.25">
      <c r="A63" s="275" t="s">
        <v>1032</v>
      </c>
      <c r="B63" s="83" t="s">
        <v>12</v>
      </c>
      <c r="C63" s="181" t="s">
        <v>82</v>
      </c>
      <c r="D63" s="111"/>
      <c r="F63" s="111"/>
      <c r="G63" s="66"/>
    </row>
    <row r="64" spans="1:7" x14ac:dyDescent="0.25">
      <c r="A64" s="275" t="s">
        <v>1033</v>
      </c>
      <c r="B64" s="83" t="s">
        <v>322</v>
      </c>
      <c r="C64" s="181" t="s">
        <v>82</v>
      </c>
      <c r="D64" s="111"/>
      <c r="F64" s="111"/>
      <c r="G64" s="66"/>
    </row>
    <row r="65" spans="1:7" x14ac:dyDescent="0.25">
      <c r="A65" s="275" t="s">
        <v>1034</v>
      </c>
      <c r="B65" s="83" t="s">
        <v>324</v>
      </c>
      <c r="C65" s="181" t="s">
        <v>82</v>
      </c>
      <c r="D65" s="111"/>
      <c r="F65" s="111"/>
      <c r="G65" s="66"/>
    </row>
    <row r="66" spans="1:7" x14ac:dyDescent="0.25">
      <c r="A66" s="275" t="s">
        <v>1035</v>
      </c>
      <c r="B66" s="83" t="s">
        <v>326</v>
      </c>
      <c r="C66" s="181" t="s">
        <v>82</v>
      </c>
      <c r="D66" s="111"/>
      <c r="F66" s="111"/>
      <c r="G66" s="66"/>
    </row>
    <row r="67" spans="1:7" x14ac:dyDescent="0.25">
      <c r="A67" s="275" t="s">
        <v>1036</v>
      </c>
      <c r="B67" s="83" t="s">
        <v>328</v>
      </c>
      <c r="C67" s="181" t="s">
        <v>82</v>
      </c>
      <c r="D67" s="111"/>
      <c r="F67" s="111"/>
      <c r="G67" s="66"/>
    </row>
    <row r="68" spans="1:7" x14ac:dyDescent="0.25">
      <c r="A68" s="275" t="s">
        <v>1037</v>
      </c>
      <c r="B68" s="83" t="s">
        <v>330</v>
      </c>
      <c r="C68" s="181" t="s">
        <v>82</v>
      </c>
      <c r="D68" s="111"/>
      <c r="F68" s="111"/>
      <c r="G68" s="66"/>
    </row>
    <row r="69" spans="1:7" x14ac:dyDescent="0.25">
      <c r="A69" s="275" t="s">
        <v>1038</v>
      </c>
      <c r="B69" s="83" t="s">
        <v>143</v>
      </c>
      <c r="C69" s="181" t="s">
        <v>82</v>
      </c>
      <c r="D69" s="111"/>
      <c r="F69" s="111"/>
      <c r="G69" s="66"/>
    </row>
    <row r="70" spans="1:7" outlineLevel="1" x14ac:dyDescent="0.25">
      <c r="A70" s="66" t="s">
        <v>1039</v>
      </c>
      <c r="B70" s="95" t="s">
        <v>147</v>
      </c>
      <c r="C70" s="181"/>
      <c r="G70" s="66"/>
    </row>
    <row r="71" spans="1:7" outlineLevel="1" x14ac:dyDescent="0.25">
      <c r="A71" s="66" t="s">
        <v>1040</v>
      </c>
      <c r="B71" s="95" t="s">
        <v>147</v>
      </c>
      <c r="C71" s="181"/>
      <c r="G71" s="66"/>
    </row>
    <row r="72" spans="1:7" outlineLevel="1" x14ac:dyDescent="0.25">
      <c r="A72" s="66" t="s">
        <v>1041</v>
      </c>
      <c r="B72" s="95" t="s">
        <v>147</v>
      </c>
      <c r="C72" s="181"/>
      <c r="G72" s="66"/>
    </row>
    <row r="73" spans="1:7" outlineLevel="1" x14ac:dyDescent="0.25">
      <c r="A73" s="66" t="s">
        <v>1042</v>
      </c>
      <c r="B73" s="95" t="s">
        <v>147</v>
      </c>
      <c r="C73" s="181"/>
      <c r="G73" s="66"/>
    </row>
    <row r="74" spans="1:7" outlineLevel="1" x14ac:dyDescent="0.25">
      <c r="A74" s="66" t="s">
        <v>1043</v>
      </c>
      <c r="B74" s="95" t="s">
        <v>147</v>
      </c>
      <c r="C74" s="181"/>
      <c r="G74" s="66"/>
    </row>
    <row r="75" spans="1:7" outlineLevel="1" x14ac:dyDescent="0.25">
      <c r="A75" s="66" t="s">
        <v>1044</v>
      </c>
      <c r="B75" s="95" t="s">
        <v>147</v>
      </c>
      <c r="C75" s="181"/>
      <c r="G75" s="66"/>
    </row>
    <row r="76" spans="1:7" outlineLevel="1" x14ac:dyDescent="0.25">
      <c r="A76" s="66" t="s">
        <v>1045</v>
      </c>
      <c r="B76" s="95" t="s">
        <v>147</v>
      </c>
      <c r="C76" s="181"/>
      <c r="G76" s="66"/>
    </row>
    <row r="77" spans="1:7" outlineLevel="1" x14ac:dyDescent="0.25">
      <c r="A77" s="66" t="s">
        <v>1046</v>
      </c>
      <c r="B77" s="95" t="s">
        <v>147</v>
      </c>
      <c r="C77" s="181"/>
      <c r="G77" s="66"/>
    </row>
    <row r="78" spans="1:7" outlineLevel="1" x14ac:dyDescent="0.25">
      <c r="A78" s="66" t="s">
        <v>1047</v>
      </c>
      <c r="B78" s="95" t="s">
        <v>147</v>
      </c>
      <c r="C78" s="181"/>
      <c r="G78" s="66"/>
    </row>
    <row r="79" spans="1:7" outlineLevel="1" x14ac:dyDescent="0.25">
      <c r="A79" s="66" t="s">
        <v>1048</v>
      </c>
      <c r="B79" s="95" t="s">
        <v>147</v>
      </c>
      <c r="C79" s="181"/>
      <c r="G79" s="66"/>
    </row>
    <row r="80" spans="1:7" ht="15" customHeight="1" x14ac:dyDescent="0.25">
      <c r="A80" s="85"/>
      <c r="B80" s="86" t="s">
        <v>1049</v>
      </c>
      <c r="C80" s="85" t="s">
        <v>986</v>
      </c>
      <c r="D80" s="85"/>
      <c r="E80" s="87"/>
      <c r="F80" s="88"/>
      <c r="G80" s="88"/>
    </row>
    <row r="81" spans="1:7" x14ac:dyDescent="0.25">
      <c r="A81" s="66" t="s">
        <v>1050</v>
      </c>
      <c r="B81" s="66" t="s">
        <v>612</v>
      </c>
      <c r="C81" s="181" t="s">
        <v>82</v>
      </c>
      <c r="E81" s="64"/>
    </row>
    <row r="82" spans="1:7" x14ac:dyDescent="0.25">
      <c r="A82" s="66" t="s">
        <v>1051</v>
      </c>
      <c r="B82" s="66" t="s">
        <v>614</v>
      </c>
      <c r="C82" s="181" t="s">
        <v>82</v>
      </c>
      <c r="E82" s="64"/>
    </row>
    <row r="83" spans="1:7" x14ac:dyDescent="0.25">
      <c r="A83" s="66" t="s">
        <v>1052</v>
      </c>
      <c r="B83" s="66" t="s">
        <v>143</v>
      </c>
      <c r="C83" s="181" t="s">
        <v>82</v>
      </c>
      <c r="E83" s="64"/>
    </row>
    <row r="84" spans="1:7" outlineLevel="1" x14ac:dyDescent="0.25">
      <c r="A84" s="66" t="s">
        <v>1053</v>
      </c>
      <c r="C84" s="181"/>
      <c r="E84" s="64"/>
    </row>
    <row r="85" spans="1:7" outlineLevel="1" x14ac:dyDescent="0.25">
      <c r="A85" s="66" t="s">
        <v>1054</v>
      </c>
      <c r="C85" s="181"/>
      <c r="E85" s="64"/>
    </row>
    <row r="86" spans="1:7" outlineLevel="1" x14ac:dyDescent="0.25">
      <c r="A86" s="66" t="s">
        <v>1055</v>
      </c>
      <c r="C86" s="181"/>
      <c r="E86" s="64"/>
    </row>
    <row r="87" spans="1:7" outlineLevel="1" x14ac:dyDescent="0.25">
      <c r="A87" s="66" t="s">
        <v>1056</v>
      </c>
      <c r="C87" s="181"/>
      <c r="E87" s="64"/>
    </row>
    <row r="88" spans="1:7" outlineLevel="1" x14ac:dyDescent="0.25">
      <c r="A88" s="66" t="s">
        <v>1057</v>
      </c>
      <c r="C88" s="181"/>
      <c r="E88" s="64"/>
    </row>
    <row r="89" spans="1:7" outlineLevel="1" x14ac:dyDescent="0.25">
      <c r="A89" s="66" t="s">
        <v>1058</v>
      </c>
      <c r="C89" s="181"/>
      <c r="E89" s="64"/>
    </row>
    <row r="90" spans="1:7" ht="15" customHeight="1" x14ac:dyDescent="0.25">
      <c r="A90" s="85"/>
      <c r="B90" s="86" t="s">
        <v>1059</v>
      </c>
      <c r="C90" s="85" t="s">
        <v>986</v>
      </c>
      <c r="D90" s="85"/>
      <c r="E90" s="87"/>
      <c r="F90" s="88"/>
      <c r="G90" s="88"/>
    </row>
    <row r="91" spans="1:7" x14ac:dyDescent="0.25">
      <c r="A91" s="66" t="s">
        <v>1060</v>
      </c>
      <c r="B91" s="66" t="s">
        <v>624</v>
      </c>
      <c r="C91" s="181" t="s">
        <v>82</v>
      </c>
      <c r="E91" s="64"/>
    </row>
    <row r="92" spans="1:7" x14ac:dyDescent="0.25">
      <c r="A92" s="66" t="s">
        <v>1061</v>
      </c>
      <c r="B92" s="66" t="s">
        <v>626</v>
      </c>
      <c r="C92" s="181" t="s">
        <v>82</v>
      </c>
      <c r="E92" s="64"/>
    </row>
    <row r="93" spans="1:7" x14ac:dyDescent="0.25">
      <c r="A93" s="66" t="s">
        <v>1062</v>
      </c>
      <c r="B93" s="66" t="s">
        <v>143</v>
      </c>
      <c r="C93" s="181" t="s">
        <v>82</v>
      </c>
      <c r="E93" s="64"/>
    </row>
    <row r="94" spans="1:7" outlineLevel="1" x14ac:dyDescent="0.25">
      <c r="A94" s="66" t="s">
        <v>1063</v>
      </c>
      <c r="C94" s="181"/>
      <c r="E94" s="64"/>
    </row>
    <row r="95" spans="1:7" outlineLevel="1" x14ac:dyDescent="0.25">
      <c r="A95" s="66" t="s">
        <v>1064</v>
      </c>
      <c r="C95" s="181"/>
      <c r="E95" s="64"/>
    </row>
    <row r="96" spans="1:7" outlineLevel="1" x14ac:dyDescent="0.25">
      <c r="A96" s="66" t="s">
        <v>1065</v>
      </c>
      <c r="C96" s="181"/>
      <c r="E96" s="64"/>
    </row>
    <row r="97" spans="1:7" outlineLevel="1" x14ac:dyDescent="0.25">
      <c r="A97" s="66" t="s">
        <v>1066</v>
      </c>
      <c r="C97" s="181"/>
      <c r="E97" s="64"/>
    </row>
    <row r="98" spans="1:7" outlineLevel="1" x14ac:dyDescent="0.25">
      <c r="A98" s="66" t="s">
        <v>1067</v>
      </c>
      <c r="C98" s="181"/>
      <c r="E98" s="64"/>
    </row>
    <row r="99" spans="1:7" outlineLevel="1" x14ac:dyDescent="0.25">
      <c r="A99" s="66" t="s">
        <v>1068</v>
      </c>
      <c r="C99" s="181"/>
      <c r="E99" s="64"/>
    </row>
    <row r="100" spans="1:7" ht="15" customHeight="1" x14ac:dyDescent="0.25">
      <c r="A100" s="85"/>
      <c r="B100" s="86" t="s">
        <v>1069</v>
      </c>
      <c r="C100" s="85" t="s">
        <v>986</v>
      </c>
      <c r="D100" s="85"/>
      <c r="E100" s="87"/>
      <c r="F100" s="88"/>
      <c r="G100" s="88"/>
    </row>
    <row r="101" spans="1:7" x14ac:dyDescent="0.25">
      <c r="A101" s="66" t="s">
        <v>1070</v>
      </c>
      <c r="B101" s="62" t="s">
        <v>636</v>
      </c>
      <c r="C101" s="181" t="s">
        <v>82</v>
      </c>
      <c r="E101" s="64"/>
    </row>
    <row r="102" spans="1:7" x14ac:dyDescent="0.25">
      <c r="A102" s="66" t="s">
        <v>1071</v>
      </c>
      <c r="B102" s="62" t="s">
        <v>638</v>
      </c>
      <c r="C102" s="181" t="s">
        <v>82</v>
      </c>
      <c r="E102" s="64"/>
    </row>
    <row r="103" spans="1:7" x14ac:dyDescent="0.25">
      <c r="A103" s="66" t="s">
        <v>1072</v>
      </c>
      <c r="B103" s="62" t="s">
        <v>640</v>
      </c>
      <c r="C103" s="181" t="s">
        <v>82</v>
      </c>
    </row>
    <row r="104" spans="1:7" x14ac:dyDescent="0.25">
      <c r="A104" s="66" t="s">
        <v>1073</v>
      </c>
      <c r="B104" s="62" t="s">
        <v>642</v>
      </c>
      <c r="C104" s="181" t="s">
        <v>82</v>
      </c>
    </row>
    <row r="105" spans="1:7" x14ac:dyDescent="0.25">
      <c r="A105" s="66" t="s">
        <v>1074</v>
      </c>
      <c r="B105" s="62" t="s">
        <v>644</v>
      </c>
      <c r="C105" s="181" t="s">
        <v>82</v>
      </c>
    </row>
    <row r="106" spans="1:7" outlineLevel="1" x14ac:dyDescent="0.25">
      <c r="A106" s="66" t="s">
        <v>1075</v>
      </c>
      <c r="B106" s="62"/>
      <c r="C106" s="181"/>
    </row>
    <row r="107" spans="1:7" outlineLevel="1" x14ac:dyDescent="0.25">
      <c r="A107" s="66" t="s">
        <v>1076</v>
      </c>
      <c r="B107" s="62"/>
      <c r="C107" s="181"/>
    </row>
    <row r="108" spans="1:7" outlineLevel="1" x14ac:dyDescent="0.25">
      <c r="A108" s="66" t="s">
        <v>1077</v>
      </c>
      <c r="B108" s="62"/>
      <c r="C108" s="181"/>
    </row>
    <row r="109" spans="1:7" outlineLevel="1" x14ac:dyDescent="0.25">
      <c r="A109" s="66" t="s">
        <v>1078</v>
      </c>
      <c r="B109" s="62"/>
      <c r="C109" s="181"/>
    </row>
    <row r="110" spans="1:7" ht="15" customHeight="1" x14ac:dyDescent="0.25">
      <c r="A110" s="85"/>
      <c r="B110" s="85" t="s">
        <v>1079</v>
      </c>
      <c r="C110" s="85" t="s">
        <v>986</v>
      </c>
      <c r="D110" s="85"/>
      <c r="E110" s="87"/>
      <c r="F110" s="88"/>
      <c r="G110" s="88"/>
    </row>
    <row r="111" spans="1:7" x14ac:dyDescent="0.25">
      <c r="A111" s="66" t="s">
        <v>1080</v>
      </c>
      <c r="B111" s="362" t="s">
        <v>651</v>
      </c>
      <c r="C111" s="181" t="s">
        <v>82</v>
      </c>
      <c r="E111" s="64"/>
    </row>
    <row r="112" spans="1:7" outlineLevel="1" x14ac:dyDescent="0.25">
      <c r="A112" s="66" t="s">
        <v>1081</v>
      </c>
      <c r="B112" s="231" t="s">
        <v>2694</v>
      </c>
      <c r="C112" s="364" t="s">
        <v>82</v>
      </c>
      <c r="E112" s="64"/>
    </row>
    <row r="113" spans="1:7" outlineLevel="1" x14ac:dyDescent="0.25">
      <c r="A113" s="66" t="s">
        <v>1082</v>
      </c>
      <c r="B113" s="362"/>
      <c r="C113" s="181"/>
      <c r="E113" s="64"/>
    </row>
    <row r="114" spans="1:7" outlineLevel="1" x14ac:dyDescent="0.25">
      <c r="A114" s="66" t="s">
        <v>1083</v>
      </c>
      <c r="C114" s="181"/>
      <c r="E114" s="64"/>
    </row>
    <row r="115" spans="1:7" outlineLevel="1" x14ac:dyDescent="0.25">
      <c r="A115" s="66" t="s">
        <v>1084</v>
      </c>
      <c r="C115" s="181"/>
      <c r="E115" s="64"/>
    </row>
    <row r="116" spans="1:7" ht="15" customHeight="1" x14ac:dyDescent="0.25">
      <c r="A116" s="85"/>
      <c r="B116" s="86" t="s">
        <v>1085</v>
      </c>
      <c r="C116" s="85" t="s">
        <v>656</v>
      </c>
      <c r="D116" s="85" t="s">
        <v>657</v>
      </c>
      <c r="E116" s="87"/>
      <c r="F116" s="85" t="s">
        <v>986</v>
      </c>
      <c r="G116" s="85" t="s">
        <v>658</v>
      </c>
    </row>
    <row r="117" spans="1:7" x14ac:dyDescent="0.25">
      <c r="A117" s="66" t="s">
        <v>1086</v>
      </c>
      <c r="B117" s="83" t="s">
        <v>660</v>
      </c>
      <c r="C117" s="187" t="s">
        <v>82</v>
      </c>
      <c r="D117" s="80"/>
      <c r="E117" s="80"/>
      <c r="F117" s="99"/>
      <c r="G117" s="99"/>
    </row>
    <row r="118" spans="1:7" x14ac:dyDescent="0.25">
      <c r="A118" s="80"/>
      <c r="B118" s="112"/>
      <c r="C118" s="80"/>
      <c r="D118" s="80"/>
      <c r="E118" s="80"/>
      <c r="F118" s="99"/>
      <c r="G118" s="99"/>
    </row>
    <row r="119" spans="1:7" x14ac:dyDescent="0.25">
      <c r="B119" s="83" t="s">
        <v>661</v>
      </c>
      <c r="C119" s="80"/>
      <c r="D119" s="80"/>
      <c r="E119" s="80"/>
      <c r="F119" s="99"/>
      <c r="G119" s="99"/>
    </row>
    <row r="120" spans="1:7" x14ac:dyDescent="0.25">
      <c r="A120" s="66" t="s">
        <v>1087</v>
      </c>
      <c r="B120" s="83" t="s">
        <v>579</v>
      </c>
      <c r="C120" s="187" t="s">
        <v>82</v>
      </c>
      <c r="D120" s="188" t="s">
        <v>82</v>
      </c>
      <c r="E120" s="80"/>
      <c r="F120" s="199" t="str">
        <f t="shared" ref="F120:F143" si="0">IF($C$144=0,"",IF(C120="[for completion]","",C120/$C$144))</f>
        <v/>
      </c>
      <c r="G120" s="199" t="str">
        <f t="shared" ref="G120:G143" si="1">IF($D$144=0,"",IF(D120="[for completion]","",D120/$D$144))</f>
        <v/>
      </c>
    </row>
    <row r="121" spans="1:7" x14ac:dyDescent="0.25">
      <c r="A121" s="66" t="s">
        <v>1088</v>
      </c>
      <c r="B121" s="83" t="s">
        <v>579</v>
      </c>
      <c r="C121" s="187" t="s">
        <v>82</v>
      </c>
      <c r="D121" s="188" t="s">
        <v>82</v>
      </c>
      <c r="E121" s="80"/>
      <c r="F121" s="199" t="str">
        <f t="shared" si="0"/>
        <v/>
      </c>
      <c r="G121" s="199" t="str">
        <f t="shared" si="1"/>
        <v/>
      </c>
    </row>
    <row r="122" spans="1:7" x14ac:dyDescent="0.25">
      <c r="A122" s="66" t="s">
        <v>1089</v>
      </c>
      <c r="B122" s="83" t="s">
        <v>579</v>
      </c>
      <c r="C122" s="187" t="s">
        <v>82</v>
      </c>
      <c r="D122" s="188" t="s">
        <v>82</v>
      </c>
      <c r="E122" s="80"/>
      <c r="F122" s="199" t="str">
        <f t="shared" si="0"/>
        <v/>
      </c>
      <c r="G122" s="199" t="str">
        <f t="shared" si="1"/>
        <v/>
      </c>
    </row>
    <row r="123" spans="1:7" x14ac:dyDescent="0.25">
      <c r="A123" s="66" t="s">
        <v>1090</v>
      </c>
      <c r="B123" s="83" t="s">
        <v>579</v>
      </c>
      <c r="C123" s="187" t="s">
        <v>82</v>
      </c>
      <c r="D123" s="188" t="s">
        <v>82</v>
      </c>
      <c r="E123" s="80"/>
      <c r="F123" s="199" t="str">
        <f t="shared" si="0"/>
        <v/>
      </c>
      <c r="G123" s="199" t="str">
        <f t="shared" si="1"/>
        <v/>
      </c>
    </row>
    <row r="124" spans="1:7" x14ac:dyDescent="0.25">
      <c r="A124" s="66" t="s">
        <v>1091</v>
      </c>
      <c r="B124" s="83" t="s">
        <v>579</v>
      </c>
      <c r="C124" s="187" t="s">
        <v>82</v>
      </c>
      <c r="D124" s="188" t="s">
        <v>82</v>
      </c>
      <c r="E124" s="80"/>
      <c r="F124" s="199" t="str">
        <f t="shared" si="0"/>
        <v/>
      </c>
      <c r="G124" s="199" t="str">
        <f t="shared" si="1"/>
        <v/>
      </c>
    </row>
    <row r="125" spans="1:7" x14ac:dyDescent="0.25">
      <c r="A125" s="66" t="s">
        <v>1092</v>
      </c>
      <c r="B125" s="83" t="s">
        <v>579</v>
      </c>
      <c r="C125" s="187" t="s">
        <v>82</v>
      </c>
      <c r="D125" s="188" t="s">
        <v>82</v>
      </c>
      <c r="E125" s="80"/>
      <c r="F125" s="199" t="str">
        <f t="shared" si="0"/>
        <v/>
      </c>
      <c r="G125" s="199" t="str">
        <f t="shared" si="1"/>
        <v/>
      </c>
    </row>
    <row r="126" spans="1:7" x14ac:dyDescent="0.25">
      <c r="A126" s="66" t="s">
        <v>1093</v>
      </c>
      <c r="B126" s="83" t="s">
        <v>579</v>
      </c>
      <c r="C126" s="187" t="s">
        <v>82</v>
      </c>
      <c r="D126" s="188" t="s">
        <v>82</v>
      </c>
      <c r="E126" s="80"/>
      <c r="F126" s="199" t="str">
        <f t="shared" si="0"/>
        <v/>
      </c>
      <c r="G126" s="199" t="str">
        <f t="shared" si="1"/>
        <v/>
      </c>
    </row>
    <row r="127" spans="1:7" x14ac:dyDescent="0.25">
      <c r="A127" s="66" t="s">
        <v>1094</v>
      </c>
      <c r="B127" s="83" t="s">
        <v>579</v>
      </c>
      <c r="C127" s="187" t="s">
        <v>82</v>
      </c>
      <c r="D127" s="188" t="s">
        <v>82</v>
      </c>
      <c r="E127" s="80"/>
      <c r="F127" s="199" t="str">
        <f t="shared" si="0"/>
        <v/>
      </c>
      <c r="G127" s="199" t="str">
        <f t="shared" si="1"/>
        <v/>
      </c>
    </row>
    <row r="128" spans="1:7" x14ac:dyDescent="0.25">
      <c r="A128" s="66" t="s">
        <v>1095</v>
      </c>
      <c r="B128" s="83" t="s">
        <v>579</v>
      </c>
      <c r="C128" s="187" t="s">
        <v>82</v>
      </c>
      <c r="D128" s="188" t="s">
        <v>82</v>
      </c>
      <c r="E128" s="80"/>
      <c r="F128" s="199" t="str">
        <f t="shared" si="0"/>
        <v/>
      </c>
      <c r="G128" s="199" t="str">
        <f t="shared" si="1"/>
        <v/>
      </c>
    </row>
    <row r="129" spans="1:7" x14ac:dyDescent="0.25">
      <c r="A129" s="66" t="s">
        <v>1096</v>
      </c>
      <c r="B129" s="83" t="s">
        <v>579</v>
      </c>
      <c r="C129" s="187" t="s">
        <v>82</v>
      </c>
      <c r="D129" s="188" t="s">
        <v>82</v>
      </c>
      <c r="E129" s="83"/>
      <c r="F129" s="199" t="str">
        <f t="shared" si="0"/>
        <v/>
      </c>
      <c r="G129" s="199" t="str">
        <f t="shared" si="1"/>
        <v/>
      </c>
    </row>
    <row r="130" spans="1:7" x14ac:dyDescent="0.25">
      <c r="A130" s="66" t="s">
        <v>1097</v>
      </c>
      <c r="B130" s="83" t="s">
        <v>579</v>
      </c>
      <c r="C130" s="187" t="s">
        <v>82</v>
      </c>
      <c r="D130" s="188" t="s">
        <v>82</v>
      </c>
      <c r="E130" s="83"/>
      <c r="F130" s="199" t="str">
        <f t="shared" si="0"/>
        <v/>
      </c>
      <c r="G130" s="199" t="str">
        <f t="shared" si="1"/>
        <v/>
      </c>
    </row>
    <row r="131" spans="1:7" x14ac:dyDescent="0.25">
      <c r="A131" s="66" t="s">
        <v>1098</v>
      </c>
      <c r="B131" s="83" t="s">
        <v>579</v>
      </c>
      <c r="C131" s="187" t="s">
        <v>82</v>
      </c>
      <c r="D131" s="188" t="s">
        <v>82</v>
      </c>
      <c r="E131" s="83"/>
      <c r="F131" s="199" t="str">
        <f t="shared" si="0"/>
        <v/>
      </c>
      <c r="G131" s="199" t="str">
        <f t="shared" si="1"/>
        <v/>
      </c>
    </row>
    <row r="132" spans="1:7" x14ac:dyDescent="0.25">
      <c r="A132" s="66" t="s">
        <v>1099</v>
      </c>
      <c r="B132" s="83" t="s">
        <v>579</v>
      </c>
      <c r="C132" s="187" t="s">
        <v>82</v>
      </c>
      <c r="D132" s="188" t="s">
        <v>82</v>
      </c>
      <c r="E132" s="83"/>
      <c r="F132" s="199" t="str">
        <f t="shared" si="0"/>
        <v/>
      </c>
      <c r="G132" s="199" t="str">
        <f t="shared" si="1"/>
        <v/>
      </c>
    </row>
    <row r="133" spans="1:7" x14ac:dyDescent="0.25">
      <c r="A133" s="66" t="s">
        <v>1100</v>
      </c>
      <c r="B133" s="83" t="s">
        <v>579</v>
      </c>
      <c r="C133" s="187" t="s">
        <v>82</v>
      </c>
      <c r="D133" s="188" t="s">
        <v>82</v>
      </c>
      <c r="E133" s="83"/>
      <c r="F133" s="199" t="str">
        <f t="shared" si="0"/>
        <v/>
      </c>
      <c r="G133" s="199" t="str">
        <f t="shared" si="1"/>
        <v/>
      </c>
    </row>
    <row r="134" spans="1:7" x14ac:dyDescent="0.25">
      <c r="A134" s="66" t="s">
        <v>1101</v>
      </c>
      <c r="B134" s="83" t="s">
        <v>579</v>
      </c>
      <c r="C134" s="187" t="s">
        <v>82</v>
      </c>
      <c r="D134" s="188" t="s">
        <v>82</v>
      </c>
      <c r="E134" s="83"/>
      <c r="F134" s="199" t="str">
        <f t="shared" si="0"/>
        <v/>
      </c>
      <c r="G134" s="199" t="str">
        <f t="shared" si="1"/>
        <v/>
      </c>
    </row>
    <row r="135" spans="1:7" x14ac:dyDescent="0.25">
      <c r="A135" s="66" t="s">
        <v>1102</v>
      </c>
      <c r="B135" s="83" t="s">
        <v>579</v>
      </c>
      <c r="C135" s="187" t="s">
        <v>82</v>
      </c>
      <c r="D135" s="188" t="s">
        <v>82</v>
      </c>
      <c r="F135" s="199" t="str">
        <f t="shared" si="0"/>
        <v/>
      </c>
      <c r="G135" s="199" t="str">
        <f t="shared" si="1"/>
        <v/>
      </c>
    </row>
    <row r="136" spans="1:7" x14ac:dyDescent="0.25">
      <c r="A136" s="66" t="s">
        <v>1103</v>
      </c>
      <c r="B136" s="83" t="s">
        <v>579</v>
      </c>
      <c r="C136" s="187" t="s">
        <v>82</v>
      </c>
      <c r="D136" s="188" t="s">
        <v>82</v>
      </c>
      <c r="E136" s="103"/>
      <c r="F136" s="199" t="str">
        <f t="shared" si="0"/>
        <v/>
      </c>
      <c r="G136" s="199" t="str">
        <f t="shared" si="1"/>
        <v/>
      </c>
    </row>
    <row r="137" spans="1:7" x14ac:dyDescent="0.25">
      <c r="A137" s="66" t="s">
        <v>1104</v>
      </c>
      <c r="B137" s="83" t="s">
        <v>579</v>
      </c>
      <c r="C137" s="187" t="s">
        <v>82</v>
      </c>
      <c r="D137" s="188" t="s">
        <v>82</v>
      </c>
      <c r="E137" s="103"/>
      <c r="F137" s="199" t="str">
        <f t="shared" si="0"/>
        <v/>
      </c>
      <c r="G137" s="199" t="str">
        <f t="shared" si="1"/>
        <v/>
      </c>
    </row>
    <row r="138" spans="1:7" x14ac:dyDescent="0.25">
      <c r="A138" s="66" t="s">
        <v>1105</v>
      </c>
      <c r="B138" s="83" t="s">
        <v>579</v>
      </c>
      <c r="C138" s="187" t="s">
        <v>82</v>
      </c>
      <c r="D138" s="188" t="s">
        <v>82</v>
      </c>
      <c r="E138" s="103"/>
      <c r="F138" s="199" t="str">
        <f t="shared" si="0"/>
        <v/>
      </c>
      <c r="G138" s="199" t="str">
        <f t="shared" si="1"/>
        <v/>
      </c>
    </row>
    <row r="139" spans="1:7" x14ac:dyDescent="0.25">
      <c r="A139" s="66" t="s">
        <v>1106</v>
      </c>
      <c r="B139" s="83" t="s">
        <v>579</v>
      </c>
      <c r="C139" s="187" t="s">
        <v>82</v>
      </c>
      <c r="D139" s="188" t="s">
        <v>82</v>
      </c>
      <c r="E139" s="103"/>
      <c r="F139" s="199" t="str">
        <f t="shared" si="0"/>
        <v/>
      </c>
      <c r="G139" s="199" t="str">
        <f t="shared" si="1"/>
        <v/>
      </c>
    </row>
    <row r="140" spans="1:7" x14ac:dyDescent="0.25">
      <c r="A140" s="66" t="s">
        <v>1107</v>
      </c>
      <c r="B140" s="83" t="s">
        <v>579</v>
      </c>
      <c r="C140" s="187" t="s">
        <v>82</v>
      </c>
      <c r="D140" s="188" t="s">
        <v>82</v>
      </c>
      <c r="E140" s="103"/>
      <c r="F140" s="199" t="str">
        <f t="shared" si="0"/>
        <v/>
      </c>
      <c r="G140" s="199" t="str">
        <f t="shared" si="1"/>
        <v/>
      </c>
    </row>
    <row r="141" spans="1:7" x14ac:dyDescent="0.25">
      <c r="A141" s="66" t="s">
        <v>1108</v>
      </c>
      <c r="B141" s="83" t="s">
        <v>579</v>
      </c>
      <c r="C141" s="187" t="s">
        <v>82</v>
      </c>
      <c r="D141" s="188" t="s">
        <v>82</v>
      </c>
      <c r="E141" s="103"/>
      <c r="F141" s="199" t="str">
        <f t="shared" si="0"/>
        <v/>
      </c>
      <c r="G141" s="199" t="str">
        <f t="shared" si="1"/>
        <v/>
      </c>
    </row>
    <row r="142" spans="1:7" x14ac:dyDescent="0.25">
      <c r="A142" s="66" t="s">
        <v>1109</v>
      </c>
      <c r="B142" s="83" t="s">
        <v>579</v>
      </c>
      <c r="C142" s="187" t="s">
        <v>82</v>
      </c>
      <c r="D142" s="188" t="s">
        <v>82</v>
      </c>
      <c r="E142" s="103"/>
      <c r="F142" s="199" t="str">
        <f t="shared" si="0"/>
        <v/>
      </c>
      <c r="G142" s="199" t="str">
        <f t="shared" si="1"/>
        <v/>
      </c>
    </row>
    <row r="143" spans="1:7" x14ac:dyDescent="0.25">
      <c r="A143" s="66" t="s">
        <v>1110</v>
      </c>
      <c r="B143" s="83" t="s">
        <v>579</v>
      </c>
      <c r="C143" s="187" t="s">
        <v>82</v>
      </c>
      <c r="D143" s="188" t="s">
        <v>82</v>
      </c>
      <c r="E143" s="103"/>
      <c r="F143" s="199" t="str">
        <f t="shared" si="0"/>
        <v/>
      </c>
      <c r="G143" s="199" t="str">
        <f t="shared" si="1"/>
        <v/>
      </c>
    </row>
    <row r="144" spans="1:7" x14ac:dyDescent="0.25">
      <c r="A144" s="66" t="s">
        <v>1111</v>
      </c>
      <c r="B144" s="93" t="s">
        <v>145</v>
      </c>
      <c r="C144" s="189">
        <f>SUM(C120:C143)</f>
        <v>0</v>
      </c>
      <c r="D144" s="91">
        <f>SUM(D120:D143)</f>
        <v>0</v>
      </c>
      <c r="E144" s="103"/>
      <c r="F144" s="200">
        <f>SUM(F120:F143)</f>
        <v>0</v>
      </c>
      <c r="G144" s="200">
        <f>SUM(G120:G143)</f>
        <v>0</v>
      </c>
    </row>
    <row r="145" spans="1:7" ht="15" customHeight="1" x14ac:dyDescent="0.25">
      <c r="A145" s="85"/>
      <c r="B145" s="86" t="s">
        <v>1112</v>
      </c>
      <c r="C145" s="85" t="s">
        <v>656</v>
      </c>
      <c r="D145" s="85" t="s">
        <v>657</v>
      </c>
      <c r="E145" s="87"/>
      <c r="F145" s="85" t="s">
        <v>986</v>
      </c>
      <c r="G145" s="85" t="s">
        <v>658</v>
      </c>
    </row>
    <row r="146" spans="1:7" x14ac:dyDescent="0.25">
      <c r="A146" s="66" t="s">
        <v>1113</v>
      </c>
      <c r="B146" s="66" t="s">
        <v>689</v>
      </c>
      <c r="C146" s="181" t="s">
        <v>82</v>
      </c>
      <c r="G146" s="66"/>
    </row>
    <row r="147" spans="1:7" x14ac:dyDescent="0.25">
      <c r="G147" s="66"/>
    </row>
    <row r="148" spans="1:7" x14ac:dyDescent="0.25">
      <c r="B148" s="83" t="s">
        <v>690</v>
      </c>
      <c r="G148" s="66"/>
    </row>
    <row r="149" spans="1:7" x14ac:dyDescent="0.25">
      <c r="A149" s="66" t="s">
        <v>1114</v>
      </c>
      <c r="B149" s="66" t="s">
        <v>692</v>
      </c>
      <c r="C149" s="187" t="s">
        <v>82</v>
      </c>
      <c r="D149" s="188" t="s">
        <v>82</v>
      </c>
      <c r="F149" s="199" t="str">
        <f t="shared" ref="F149:F163" si="2">IF($C$157=0,"",IF(C149="[for completion]","",C149/$C$157))</f>
        <v/>
      </c>
      <c r="G149" s="199" t="str">
        <f t="shared" ref="G149:G163" si="3">IF($D$157=0,"",IF(D149="[for completion]","",D149/$D$157))</f>
        <v/>
      </c>
    </row>
    <row r="150" spans="1:7" x14ac:dyDescent="0.25">
      <c r="A150" s="66" t="s">
        <v>1115</v>
      </c>
      <c r="B150" s="66" t="s">
        <v>694</v>
      </c>
      <c r="C150" s="187" t="s">
        <v>82</v>
      </c>
      <c r="D150" s="188" t="s">
        <v>82</v>
      </c>
      <c r="F150" s="199" t="str">
        <f t="shared" si="2"/>
        <v/>
      </c>
      <c r="G150" s="199" t="str">
        <f t="shared" si="3"/>
        <v/>
      </c>
    </row>
    <row r="151" spans="1:7" x14ac:dyDescent="0.25">
      <c r="A151" s="66" t="s">
        <v>1116</v>
      </c>
      <c r="B151" s="66" t="s">
        <v>696</v>
      </c>
      <c r="C151" s="187" t="s">
        <v>82</v>
      </c>
      <c r="D151" s="188" t="s">
        <v>82</v>
      </c>
      <c r="F151" s="199" t="str">
        <f t="shared" si="2"/>
        <v/>
      </c>
      <c r="G151" s="199" t="str">
        <f t="shared" si="3"/>
        <v/>
      </c>
    </row>
    <row r="152" spans="1:7" x14ac:dyDescent="0.25">
      <c r="A152" s="66" t="s">
        <v>1117</v>
      </c>
      <c r="B152" s="66" t="s">
        <v>698</v>
      </c>
      <c r="C152" s="187" t="s">
        <v>82</v>
      </c>
      <c r="D152" s="188" t="s">
        <v>82</v>
      </c>
      <c r="F152" s="199" t="str">
        <f t="shared" si="2"/>
        <v/>
      </c>
      <c r="G152" s="199" t="str">
        <f t="shared" si="3"/>
        <v/>
      </c>
    </row>
    <row r="153" spans="1:7" x14ac:dyDescent="0.25">
      <c r="A153" s="66" t="s">
        <v>1118</v>
      </c>
      <c r="B153" s="66" t="s">
        <v>700</v>
      </c>
      <c r="C153" s="187" t="s">
        <v>82</v>
      </c>
      <c r="D153" s="188" t="s">
        <v>82</v>
      </c>
      <c r="F153" s="199" t="str">
        <f t="shared" si="2"/>
        <v/>
      </c>
      <c r="G153" s="199" t="str">
        <f t="shared" si="3"/>
        <v/>
      </c>
    </row>
    <row r="154" spans="1:7" x14ac:dyDescent="0.25">
      <c r="A154" s="66" t="s">
        <v>1119</v>
      </c>
      <c r="B154" s="66" t="s">
        <v>702</v>
      </c>
      <c r="C154" s="187" t="s">
        <v>82</v>
      </c>
      <c r="D154" s="188" t="s">
        <v>82</v>
      </c>
      <c r="F154" s="199" t="str">
        <f t="shared" si="2"/>
        <v/>
      </c>
      <c r="G154" s="199" t="str">
        <f t="shared" si="3"/>
        <v/>
      </c>
    </row>
    <row r="155" spans="1:7" x14ac:dyDescent="0.25">
      <c r="A155" s="66" t="s">
        <v>1120</v>
      </c>
      <c r="B155" s="66" t="s">
        <v>704</v>
      </c>
      <c r="C155" s="187" t="s">
        <v>82</v>
      </c>
      <c r="D155" s="188" t="s">
        <v>82</v>
      </c>
      <c r="F155" s="199" t="str">
        <f t="shared" si="2"/>
        <v/>
      </c>
      <c r="G155" s="199" t="str">
        <f t="shared" si="3"/>
        <v/>
      </c>
    </row>
    <row r="156" spans="1:7" x14ac:dyDescent="0.25">
      <c r="A156" s="66" t="s">
        <v>1121</v>
      </c>
      <c r="B156" s="66" t="s">
        <v>706</v>
      </c>
      <c r="C156" s="187" t="s">
        <v>82</v>
      </c>
      <c r="D156" s="188" t="s">
        <v>82</v>
      </c>
      <c r="F156" s="199" t="str">
        <f t="shared" si="2"/>
        <v/>
      </c>
      <c r="G156" s="199" t="str">
        <f t="shared" si="3"/>
        <v/>
      </c>
    </row>
    <row r="157" spans="1:7" x14ac:dyDescent="0.25">
      <c r="A157" s="66" t="s">
        <v>1122</v>
      </c>
      <c r="B157" s="93" t="s">
        <v>145</v>
      </c>
      <c r="C157" s="187">
        <f>SUM(C149:C156)</f>
        <v>0</v>
      </c>
      <c r="D157" s="188">
        <f>SUM(D149:D156)</f>
        <v>0</v>
      </c>
      <c r="F157" s="181">
        <f>SUM(F149:F156)</f>
        <v>0</v>
      </c>
      <c r="G157" s="181">
        <f>SUM(G149:G156)</f>
        <v>0</v>
      </c>
    </row>
    <row r="158" spans="1:7" outlineLevel="1" x14ac:dyDescent="0.25">
      <c r="A158" s="66" t="s">
        <v>1123</v>
      </c>
      <c r="B158" s="95" t="s">
        <v>709</v>
      </c>
      <c r="C158" s="187"/>
      <c r="D158" s="188"/>
      <c r="F158" s="199" t="str">
        <f t="shared" si="2"/>
        <v/>
      </c>
      <c r="G158" s="199" t="str">
        <f t="shared" si="3"/>
        <v/>
      </c>
    </row>
    <row r="159" spans="1:7" outlineLevel="1" x14ac:dyDescent="0.25">
      <c r="A159" s="66" t="s">
        <v>1124</v>
      </c>
      <c r="B159" s="95" t="s">
        <v>711</v>
      </c>
      <c r="C159" s="187"/>
      <c r="D159" s="188"/>
      <c r="F159" s="199" t="str">
        <f t="shared" si="2"/>
        <v/>
      </c>
      <c r="G159" s="199" t="str">
        <f t="shared" si="3"/>
        <v/>
      </c>
    </row>
    <row r="160" spans="1:7" outlineLevel="1" x14ac:dyDescent="0.25">
      <c r="A160" s="66" t="s">
        <v>1125</v>
      </c>
      <c r="B160" s="95" t="s">
        <v>713</v>
      </c>
      <c r="C160" s="187"/>
      <c r="D160" s="188"/>
      <c r="F160" s="199" t="str">
        <f t="shared" si="2"/>
        <v/>
      </c>
      <c r="G160" s="199" t="str">
        <f t="shared" si="3"/>
        <v/>
      </c>
    </row>
    <row r="161" spans="1:7" outlineLevel="1" x14ac:dyDescent="0.25">
      <c r="A161" s="66" t="s">
        <v>1126</v>
      </c>
      <c r="B161" s="95" t="s">
        <v>715</v>
      </c>
      <c r="C161" s="187"/>
      <c r="D161" s="188"/>
      <c r="F161" s="199" t="str">
        <f t="shared" si="2"/>
        <v/>
      </c>
      <c r="G161" s="199" t="str">
        <f t="shared" si="3"/>
        <v/>
      </c>
    </row>
    <row r="162" spans="1:7" outlineLevel="1" x14ac:dyDescent="0.25">
      <c r="A162" s="66" t="s">
        <v>1127</v>
      </c>
      <c r="B162" s="95" t="s">
        <v>717</v>
      </c>
      <c r="C162" s="187"/>
      <c r="D162" s="188"/>
      <c r="F162" s="199" t="str">
        <f t="shared" si="2"/>
        <v/>
      </c>
      <c r="G162" s="199" t="str">
        <f t="shared" si="3"/>
        <v/>
      </c>
    </row>
    <row r="163" spans="1:7" outlineLevel="1" x14ac:dyDescent="0.25">
      <c r="A163" s="66" t="s">
        <v>1128</v>
      </c>
      <c r="B163" s="95" t="s">
        <v>719</v>
      </c>
      <c r="C163" s="187"/>
      <c r="D163" s="188"/>
      <c r="F163" s="199" t="str">
        <f t="shared" si="2"/>
        <v/>
      </c>
      <c r="G163" s="199" t="str">
        <f t="shared" si="3"/>
        <v/>
      </c>
    </row>
    <row r="164" spans="1:7" outlineLevel="1" x14ac:dyDescent="0.25">
      <c r="A164" s="66" t="s">
        <v>1129</v>
      </c>
      <c r="B164" s="95"/>
      <c r="F164" s="92"/>
      <c r="G164" s="92"/>
    </row>
    <row r="165" spans="1:7" outlineLevel="1" x14ac:dyDescent="0.25">
      <c r="A165" s="66" t="s">
        <v>1130</v>
      </c>
      <c r="B165" s="95"/>
      <c r="F165" s="92"/>
      <c r="G165" s="92"/>
    </row>
    <row r="166" spans="1:7" outlineLevel="1" x14ac:dyDescent="0.25">
      <c r="A166" s="66" t="s">
        <v>1131</v>
      </c>
      <c r="B166" s="95"/>
      <c r="F166" s="92"/>
      <c r="G166" s="92"/>
    </row>
    <row r="167" spans="1:7" ht="15" customHeight="1" x14ac:dyDescent="0.25">
      <c r="A167" s="85"/>
      <c r="B167" s="86" t="s">
        <v>1132</v>
      </c>
      <c r="C167" s="85" t="s">
        <v>656</v>
      </c>
      <c r="D167" s="85" t="s">
        <v>657</v>
      </c>
      <c r="E167" s="87"/>
      <c r="F167" s="85" t="s">
        <v>986</v>
      </c>
      <c r="G167" s="85" t="s">
        <v>658</v>
      </c>
    </row>
    <row r="168" spans="1:7" x14ac:dyDescent="0.25">
      <c r="A168" s="66" t="s">
        <v>1133</v>
      </c>
      <c r="B168" s="66" t="s">
        <v>689</v>
      </c>
      <c r="C168" s="181" t="s">
        <v>117</v>
      </c>
      <c r="G168" s="66"/>
    </row>
    <row r="169" spans="1:7" x14ac:dyDescent="0.25">
      <c r="G169" s="66"/>
    </row>
    <row r="170" spans="1:7" x14ac:dyDescent="0.25">
      <c r="B170" s="83" t="s">
        <v>690</v>
      </c>
      <c r="G170" s="66"/>
    </row>
    <row r="171" spans="1:7" x14ac:dyDescent="0.25">
      <c r="A171" s="66" t="s">
        <v>1134</v>
      </c>
      <c r="B171" s="66" t="s">
        <v>692</v>
      </c>
      <c r="C171" s="187" t="s">
        <v>117</v>
      </c>
      <c r="D171" s="188" t="s">
        <v>117</v>
      </c>
      <c r="F171" s="199" t="str">
        <f>IF($C$179=0,"",IF(C171="[Mark as ND1 if not relevant]","",C171/$C$179))</f>
        <v/>
      </c>
      <c r="G171" s="199" t="str">
        <f>IF($D$179=0,"",IF(D171="[Mark as ND1 if not relevant]","",D171/$D$179))</f>
        <v/>
      </c>
    </row>
    <row r="172" spans="1:7" x14ac:dyDescent="0.25">
      <c r="A172" s="66" t="s">
        <v>1135</v>
      </c>
      <c r="B172" s="66" t="s">
        <v>694</v>
      </c>
      <c r="C172" s="187" t="s">
        <v>117</v>
      </c>
      <c r="D172" s="188" t="s">
        <v>117</v>
      </c>
      <c r="F172" s="199" t="str">
        <f t="shared" ref="F172:F178" si="4">IF($C$179=0,"",IF(C172="[Mark as ND1 if not relevant]","",C172/$C$179))</f>
        <v/>
      </c>
      <c r="G172" s="199" t="str">
        <f t="shared" ref="G172:G178" si="5">IF($D$179=0,"",IF(D172="[Mark as ND1 if not relevant]","",D172/$D$179))</f>
        <v/>
      </c>
    </row>
    <row r="173" spans="1:7" x14ac:dyDescent="0.25">
      <c r="A173" s="66" t="s">
        <v>1136</v>
      </c>
      <c r="B173" s="66" t="s">
        <v>696</v>
      </c>
      <c r="C173" s="187" t="s">
        <v>117</v>
      </c>
      <c r="D173" s="188" t="s">
        <v>117</v>
      </c>
      <c r="F173" s="199" t="str">
        <f t="shared" si="4"/>
        <v/>
      </c>
      <c r="G173" s="199" t="str">
        <f t="shared" si="5"/>
        <v/>
      </c>
    </row>
    <row r="174" spans="1:7" x14ac:dyDescent="0.25">
      <c r="A174" s="66" t="s">
        <v>1137</v>
      </c>
      <c r="B174" s="66" t="s">
        <v>698</v>
      </c>
      <c r="C174" s="187" t="s">
        <v>117</v>
      </c>
      <c r="D174" s="188" t="s">
        <v>117</v>
      </c>
      <c r="F174" s="199" t="str">
        <f t="shared" si="4"/>
        <v/>
      </c>
      <c r="G174" s="199" t="str">
        <f t="shared" si="5"/>
        <v/>
      </c>
    </row>
    <row r="175" spans="1:7" x14ac:dyDescent="0.25">
      <c r="A175" s="66" t="s">
        <v>1138</v>
      </c>
      <c r="B175" s="66" t="s">
        <v>700</v>
      </c>
      <c r="C175" s="187" t="s">
        <v>117</v>
      </c>
      <c r="D175" s="188" t="s">
        <v>117</v>
      </c>
      <c r="F175" s="199" t="str">
        <f t="shared" si="4"/>
        <v/>
      </c>
      <c r="G175" s="199" t="str">
        <f t="shared" si="5"/>
        <v/>
      </c>
    </row>
    <row r="176" spans="1:7" x14ac:dyDescent="0.25">
      <c r="A176" s="66" t="s">
        <v>1139</v>
      </c>
      <c r="B176" s="66" t="s">
        <v>702</v>
      </c>
      <c r="C176" s="187" t="s">
        <v>117</v>
      </c>
      <c r="D176" s="188" t="s">
        <v>117</v>
      </c>
      <c r="F176" s="199" t="str">
        <f t="shared" si="4"/>
        <v/>
      </c>
      <c r="G176" s="199" t="str">
        <f t="shared" si="5"/>
        <v/>
      </c>
    </row>
    <row r="177" spans="1:7" x14ac:dyDescent="0.25">
      <c r="A177" s="66" t="s">
        <v>1140</v>
      </c>
      <c r="B177" s="66" t="s">
        <v>704</v>
      </c>
      <c r="C177" s="187" t="s">
        <v>117</v>
      </c>
      <c r="D177" s="188" t="s">
        <v>117</v>
      </c>
      <c r="F177" s="199" t="str">
        <f t="shared" si="4"/>
        <v/>
      </c>
      <c r="G177" s="199" t="str">
        <f t="shared" si="5"/>
        <v/>
      </c>
    </row>
    <row r="178" spans="1:7" x14ac:dyDescent="0.25">
      <c r="A178" s="66" t="s">
        <v>1141</v>
      </c>
      <c r="B178" s="66" t="s">
        <v>706</v>
      </c>
      <c r="C178" s="187" t="s">
        <v>117</v>
      </c>
      <c r="D178" s="188" t="s">
        <v>117</v>
      </c>
      <c r="F178" s="199" t="str">
        <f t="shared" si="4"/>
        <v/>
      </c>
      <c r="G178" s="199" t="str">
        <f t="shared" si="5"/>
        <v/>
      </c>
    </row>
    <row r="179" spans="1:7" x14ac:dyDescent="0.25">
      <c r="A179" s="66" t="s">
        <v>1142</v>
      </c>
      <c r="B179" s="93" t="s">
        <v>145</v>
      </c>
      <c r="C179" s="187">
        <f>SUM(C171:C178)</f>
        <v>0</v>
      </c>
      <c r="D179" s="188">
        <f>SUM(D171:D178)</f>
        <v>0</v>
      </c>
      <c r="F179" s="181">
        <f>SUM(F171:F178)</f>
        <v>0</v>
      </c>
      <c r="G179" s="181">
        <f>SUM(G171:G178)</f>
        <v>0</v>
      </c>
    </row>
    <row r="180" spans="1:7" outlineLevel="1" x14ac:dyDescent="0.25">
      <c r="A180" s="66" t="s">
        <v>1143</v>
      </c>
      <c r="B180" s="95" t="s">
        <v>709</v>
      </c>
      <c r="C180" s="187"/>
      <c r="D180" s="188"/>
      <c r="F180" s="199" t="str">
        <f t="shared" ref="F180:F185" si="6">IF($C$179=0,"",IF(C180="[for completion]","",C180/$C$179))</f>
        <v/>
      </c>
      <c r="G180" s="199" t="str">
        <f t="shared" ref="G180:G185" si="7">IF($D$179=0,"",IF(D180="[for completion]","",D180/$D$179))</f>
        <v/>
      </c>
    </row>
    <row r="181" spans="1:7" outlineLevel="1" x14ac:dyDescent="0.25">
      <c r="A181" s="66" t="s">
        <v>1144</v>
      </c>
      <c r="B181" s="95" t="s">
        <v>711</v>
      </c>
      <c r="C181" s="187"/>
      <c r="D181" s="188"/>
      <c r="F181" s="199" t="str">
        <f t="shared" si="6"/>
        <v/>
      </c>
      <c r="G181" s="199" t="str">
        <f t="shared" si="7"/>
        <v/>
      </c>
    </row>
    <row r="182" spans="1:7" outlineLevel="1" x14ac:dyDescent="0.25">
      <c r="A182" s="66" t="s">
        <v>1145</v>
      </c>
      <c r="B182" s="95" t="s">
        <v>713</v>
      </c>
      <c r="C182" s="187"/>
      <c r="D182" s="188"/>
      <c r="F182" s="199" t="str">
        <f t="shared" si="6"/>
        <v/>
      </c>
      <c r="G182" s="199" t="str">
        <f t="shared" si="7"/>
        <v/>
      </c>
    </row>
    <row r="183" spans="1:7" outlineLevel="1" x14ac:dyDescent="0.25">
      <c r="A183" s="66" t="s">
        <v>1146</v>
      </c>
      <c r="B183" s="95" t="s">
        <v>715</v>
      </c>
      <c r="C183" s="187"/>
      <c r="D183" s="188"/>
      <c r="F183" s="199" t="str">
        <f t="shared" si="6"/>
        <v/>
      </c>
      <c r="G183" s="199" t="str">
        <f t="shared" si="7"/>
        <v/>
      </c>
    </row>
    <row r="184" spans="1:7" outlineLevel="1" x14ac:dyDescent="0.25">
      <c r="A184" s="66" t="s">
        <v>1147</v>
      </c>
      <c r="B184" s="95" t="s">
        <v>717</v>
      </c>
      <c r="C184" s="187"/>
      <c r="D184" s="188"/>
      <c r="F184" s="199" t="str">
        <f t="shared" si="6"/>
        <v/>
      </c>
      <c r="G184" s="199" t="str">
        <f t="shared" si="7"/>
        <v/>
      </c>
    </row>
    <row r="185" spans="1:7" outlineLevel="1" x14ac:dyDescent="0.25">
      <c r="A185" s="66" t="s">
        <v>1148</v>
      </c>
      <c r="B185" s="95" t="s">
        <v>719</v>
      </c>
      <c r="C185" s="187"/>
      <c r="D185" s="188"/>
      <c r="F185" s="199" t="str">
        <f t="shared" si="6"/>
        <v/>
      </c>
      <c r="G185" s="199" t="str">
        <f t="shared" si="7"/>
        <v/>
      </c>
    </row>
    <row r="186" spans="1:7" outlineLevel="1" x14ac:dyDescent="0.25">
      <c r="A186" s="66" t="s">
        <v>1149</v>
      </c>
      <c r="B186" s="95"/>
      <c r="F186" s="92"/>
      <c r="G186" s="92"/>
    </row>
    <row r="187" spans="1:7" outlineLevel="1" x14ac:dyDescent="0.25">
      <c r="A187" s="66" t="s">
        <v>1150</v>
      </c>
      <c r="B187" s="95"/>
      <c r="F187" s="92"/>
      <c r="G187" s="92"/>
    </row>
    <row r="188" spans="1:7" outlineLevel="1" x14ac:dyDescent="0.25">
      <c r="A188" s="66" t="s">
        <v>1151</v>
      </c>
      <c r="B188" s="95"/>
      <c r="F188" s="92"/>
      <c r="G188" s="92"/>
    </row>
    <row r="189" spans="1:7" ht="15" customHeight="1" x14ac:dyDescent="0.25">
      <c r="A189" s="85"/>
      <c r="B189" s="86" t="s">
        <v>1152</v>
      </c>
      <c r="C189" s="85" t="s">
        <v>986</v>
      </c>
      <c r="D189" s="85"/>
      <c r="E189" s="87"/>
      <c r="F189" s="85"/>
      <c r="G189" s="85"/>
    </row>
    <row r="190" spans="1:7" x14ac:dyDescent="0.25">
      <c r="A190" s="66" t="s">
        <v>1153</v>
      </c>
      <c r="B190" s="83" t="s">
        <v>579</v>
      </c>
      <c r="C190" s="181" t="s">
        <v>82</v>
      </c>
      <c r="E190" s="103"/>
      <c r="F190" s="103"/>
      <c r="G190" s="103"/>
    </row>
    <row r="191" spans="1:7" x14ac:dyDescent="0.25">
      <c r="A191" s="66" t="s">
        <v>1154</v>
      </c>
      <c r="B191" s="83" t="s">
        <v>579</v>
      </c>
      <c r="C191" s="181" t="s">
        <v>82</v>
      </c>
      <c r="E191" s="103"/>
      <c r="F191" s="103"/>
      <c r="G191" s="103"/>
    </row>
    <row r="192" spans="1:7" x14ac:dyDescent="0.25">
      <c r="A192" s="66" t="s">
        <v>1155</v>
      </c>
      <c r="B192" s="83" t="s">
        <v>579</v>
      </c>
      <c r="C192" s="181" t="s">
        <v>82</v>
      </c>
      <c r="E192" s="103"/>
      <c r="F192" s="103"/>
      <c r="G192" s="103"/>
    </row>
    <row r="193" spans="1:7" x14ac:dyDescent="0.25">
      <c r="A193" s="66" t="s">
        <v>1156</v>
      </c>
      <c r="B193" s="83" t="s">
        <v>579</v>
      </c>
      <c r="C193" s="181" t="s">
        <v>82</v>
      </c>
      <c r="E193" s="103"/>
      <c r="F193" s="103"/>
      <c r="G193" s="103"/>
    </row>
    <row r="194" spans="1:7" x14ac:dyDescent="0.25">
      <c r="A194" s="66" t="s">
        <v>1157</v>
      </c>
      <c r="B194" s="83" t="s">
        <v>579</v>
      </c>
      <c r="C194" s="181" t="s">
        <v>82</v>
      </c>
      <c r="E194" s="103"/>
      <c r="F194" s="103"/>
      <c r="G194" s="103"/>
    </row>
    <row r="195" spans="1:7" x14ac:dyDescent="0.25">
      <c r="A195" s="66" t="s">
        <v>1158</v>
      </c>
      <c r="B195" s="166" t="s">
        <v>579</v>
      </c>
      <c r="C195" s="181" t="s">
        <v>82</v>
      </c>
      <c r="E195" s="103"/>
      <c r="F195" s="103"/>
      <c r="G195" s="103"/>
    </row>
    <row r="196" spans="1:7" x14ac:dyDescent="0.25">
      <c r="A196" s="66" t="s">
        <v>1159</v>
      </c>
      <c r="B196" s="83" t="s">
        <v>579</v>
      </c>
      <c r="C196" s="181" t="s">
        <v>82</v>
      </c>
      <c r="E196" s="103"/>
      <c r="F196" s="103"/>
      <c r="G196" s="103"/>
    </row>
    <row r="197" spans="1:7" x14ac:dyDescent="0.25">
      <c r="A197" s="66" t="s">
        <v>1160</v>
      </c>
      <c r="B197" s="83" t="s">
        <v>579</v>
      </c>
      <c r="C197" s="181" t="s">
        <v>82</v>
      </c>
      <c r="E197" s="103"/>
      <c r="F197" s="103"/>
    </row>
    <row r="198" spans="1:7" x14ac:dyDescent="0.25">
      <c r="A198" s="66" t="s">
        <v>1161</v>
      </c>
      <c r="B198" s="83" t="s">
        <v>579</v>
      </c>
      <c r="C198" s="181" t="s">
        <v>82</v>
      </c>
      <c r="E198" s="103"/>
      <c r="F198" s="103"/>
    </row>
    <row r="199" spans="1:7" x14ac:dyDescent="0.25">
      <c r="A199" s="66" t="s">
        <v>1162</v>
      </c>
      <c r="B199" s="83" t="s">
        <v>579</v>
      </c>
      <c r="C199" s="181" t="s">
        <v>82</v>
      </c>
      <c r="E199" s="103"/>
      <c r="F199" s="103"/>
    </row>
    <row r="200" spans="1:7" x14ac:dyDescent="0.25">
      <c r="A200" s="66" t="s">
        <v>1163</v>
      </c>
      <c r="B200" s="83" t="s">
        <v>579</v>
      </c>
      <c r="C200" s="181" t="s">
        <v>82</v>
      </c>
      <c r="E200" s="103"/>
      <c r="F200" s="103"/>
    </row>
    <row r="201" spans="1:7" x14ac:dyDescent="0.25">
      <c r="A201" s="66" t="s">
        <v>1164</v>
      </c>
      <c r="B201" s="83" t="s">
        <v>579</v>
      </c>
      <c r="C201" s="181" t="s">
        <v>82</v>
      </c>
      <c r="E201" s="103"/>
      <c r="F201" s="103"/>
    </row>
    <row r="202" spans="1:7" x14ac:dyDescent="0.25">
      <c r="A202" s="66" t="s">
        <v>1165</v>
      </c>
      <c r="B202" s="83" t="s">
        <v>579</v>
      </c>
      <c r="C202" s="181" t="s">
        <v>82</v>
      </c>
    </row>
    <row r="203" spans="1:7" x14ac:dyDescent="0.25">
      <c r="A203" s="66" t="s">
        <v>1166</v>
      </c>
      <c r="B203" s="83" t="s">
        <v>579</v>
      </c>
      <c r="C203" s="181" t="s">
        <v>82</v>
      </c>
    </row>
    <row r="204" spans="1:7" x14ac:dyDescent="0.25">
      <c r="A204" s="66" t="s">
        <v>1167</v>
      </c>
      <c r="B204" s="83" t="s">
        <v>579</v>
      </c>
      <c r="C204" s="181" t="s">
        <v>82</v>
      </c>
    </row>
    <row r="205" spans="1:7" x14ac:dyDescent="0.25">
      <c r="A205" s="66" t="s">
        <v>1168</v>
      </c>
      <c r="B205" s="83" t="s">
        <v>579</v>
      </c>
      <c r="C205" s="181" t="s">
        <v>82</v>
      </c>
    </row>
    <row r="206" spans="1:7" x14ac:dyDescent="0.25">
      <c r="A206" s="66" t="s">
        <v>1169</v>
      </c>
      <c r="B206" s="83" t="s">
        <v>579</v>
      </c>
      <c r="C206" s="181" t="s">
        <v>82</v>
      </c>
    </row>
    <row r="207" spans="1:7" outlineLevel="1" x14ac:dyDescent="0.25">
      <c r="A207" s="66" t="s">
        <v>1170</v>
      </c>
    </row>
    <row r="208" spans="1:7" outlineLevel="1" x14ac:dyDescent="0.25">
      <c r="A208" s="66" t="s">
        <v>1171</v>
      </c>
    </row>
    <row r="209" spans="1:1" outlineLevel="1" x14ac:dyDescent="0.25">
      <c r="A209" s="66" t="s">
        <v>1172</v>
      </c>
    </row>
    <row r="210" spans="1:1" outlineLevel="1" x14ac:dyDescent="0.25">
      <c r="A210" s="66" t="s">
        <v>1173</v>
      </c>
    </row>
    <row r="211" spans="1:1" outlineLevel="1" x14ac:dyDescent="0.25">
      <c r="A211" s="66" t="s">
        <v>1174</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A2" sqref="A2"/>
    </sheetView>
  </sheetViews>
  <sheetFormatPr baseColWidth="10"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86" customFormat="1" ht="31.5" x14ac:dyDescent="0.25">
      <c r="A1" s="184" t="s">
        <v>1175</v>
      </c>
      <c r="B1" s="184"/>
      <c r="C1" s="369" t="s">
        <v>2797</v>
      </c>
      <c r="D1" s="23"/>
      <c r="E1" s="23"/>
      <c r="F1" s="23"/>
      <c r="G1" s="23"/>
      <c r="H1" s="23"/>
      <c r="I1" s="23"/>
      <c r="J1" s="23"/>
      <c r="K1" s="23"/>
      <c r="L1" s="23"/>
      <c r="M1" s="23"/>
    </row>
    <row r="2" spans="1:13" x14ac:dyDescent="0.25">
      <c r="B2" s="64"/>
      <c r="C2" s="64"/>
    </row>
    <row r="3" spans="1:13" x14ac:dyDescent="0.25">
      <c r="A3" s="117" t="s">
        <v>1176</v>
      </c>
      <c r="B3" s="118"/>
      <c r="C3" s="64"/>
    </row>
    <row r="4" spans="1:13" x14ac:dyDescent="0.25">
      <c r="C4" s="64"/>
    </row>
    <row r="5" spans="1:13" ht="37.5" x14ac:dyDescent="0.25">
      <c r="A5" s="77" t="s">
        <v>80</v>
      </c>
      <c r="B5" s="77" t="s">
        <v>1177</v>
      </c>
      <c r="C5" s="119" t="s">
        <v>1579</v>
      </c>
    </row>
    <row r="6" spans="1:13" ht="30" x14ac:dyDescent="0.25">
      <c r="A6" s="1" t="s">
        <v>1178</v>
      </c>
      <c r="B6" s="80" t="s">
        <v>2772</v>
      </c>
      <c r="C6" s="387" t="s">
        <v>2771</v>
      </c>
    </row>
    <row r="7" spans="1:13" ht="30" x14ac:dyDescent="0.25">
      <c r="A7" s="1" t="s">
        <v>1179</v>
      </c>
      <c r="B7" s="80" t="s">
        <v>2774</v>
      </c>
      <c r="C7" s="387" t="s">
        <v>2775</v>
      </c>
    </row>
    <row r="8" spans="1:13" ht="30" x14ac:dyDescent="0.25">
      <c r="A8" s="1" t="s">
        <v>1180</v>
      </c>
      <c r="B8" s="80" t="s">
        <v>2773</v>
      </c>
      <c r="C8" s="387" t="s">
        <v>2776</v>
      </c>
    </row>
    <row r="9" spans="1:13" x14ac:dyDescent="0.25">
      <c r="A9" s="1" t="s">
        <v>1181</v>
      </c>
      <c r="B9" s="80" t="s">
        <v>1182</v>
      </c>
      <c r="C9" s="339" t="s">
        <v>82</v>
      </c>
    </row>
    <row r="10" spans="1:13" ht="44.25" customHeight="1" x14ac:dyDescent="0.25">
      <c r="A10" s="1" t="s">
        <v>1183</v>
      </c>
      <c r="B10" s="80" t="s">
        <v>1397</v>
      </c>
      <c r="C10" s="339" t="s">
        <v>82</v>
      </c>
    </row>
    <row r="11" spans="1:13" ht="54.75" customHeight="1" x14ac:dyDescent="0.25">
      <c r="A11" s="1" t="s">
        <v>1184</v>
      </c>
      <c r="B11" s="80" t="s">
        <v>1185</v>
      </c>
      <c r="C11" s="339" t="s">
        <v>82</v>
      </c>
    </row>
    <row r="12" spans="1:13" x14ac:dyDescent="0.25">
      <c r="A12" s="1" t="s">
        <v>1186</v>
      </c>
      <c r="B12" s="80" t="s">
        <v>2702</v>
      </c>
      <c r="C12" s="339" t="s">
        <v>2703</v>
      </c>
    </row>
    <row r="13" spans="1:13" x14ac:dyDescent="0.25">
      <c r="A13" s="1" t="s">
        <v>1188</v>
      </c>
      <c r="B13" s="80" t="s">
        <v>1187</v>
      </c>
      <c r="C13" s="339" t="s">
        <v>82</v>
      </c>
    </row>
    <row r="14" spans="1:13" x14ac:dyDescent="0.25">
      <c r="A14" s="1" t="s">
        <v>1190</v>
      </c>
      <c r="B14" s="80" t="s">
        <v>1189</v>
      </c>
      <c r="C14" s="339" t="s">
        <v>82</v>
      </c>
    </row>
    <row r="15" spans="1:13" ht="30" x14ac:dyDescent="0.25">
      <c r="A15" s="1" t="s">
        <v>1192</v>
      </c>
      <c r="B15" s="80" t="s">
        <v>1191</v>
      </c>
      <c r="C15" s="339" t="s">
        <v>82</v>
      </c>
    </row>
    <row r="16" spans="1:13" x14ac:dyDescent="0.25">
      <c r="A16" s="1" t="s">
        <v>1194</v>
      </c>
      <c r="B16" s="80" t="s">
        <v>1193</v>
      </c>
      <c r="C16" s="339" t="s">
        <v>82</v>
      </c>
    </row>
    <row r="17" spans="1:13" ht="30" customHeight="1" x14ac:dyDescent="0.25">
      <c r="A17" s="1" t="s">
        <v>1196</v>
      </c>
      <c r="B17" s="84" t="s">
        <v>1195</v>
      </c>
      <c r="C17" s="339" t="s">
        <v>82</v>
      </c>
    </row>
    <row r="18" spans="1:13" x14ac:dyDescent="0.25">
      <c r="A18" s="1" t="s">
        <v>1198</v>
      </c>
      <c r="B18" s="84" t="s">
        <v>1197</v>
      </c>
      <c r="C18" s="339" t="s">
        <v>82</v>
      </c>
    </row>
    <row r="19" spans="1:13" s="258" customFormat="1" x14ac:dyDescent="0.25">
      <c r="A19" s="217" t="s">
        <v>2701</v>
      </c>
      <c r="B19" s="84" t="s">
        <v>1199</v>
      </c>
      <c r="C19" s="339" t="s">
        <v>82</v>
      </c>
      <c r="D19" s="2"/>
      <c r="E19" s="2"/>
      <c r="F19" s="2"/>
      <c r="G19" s="2"/>
      <c r="H19" s="2"/>
      <c r="I19" s="2"/>
      <c r="J19" s="2"/>
    </row>
    <row r="20" spans="1:13" s="258" customFormat="1" x14ac:dyDescent="0.25">
      <c r="A20" s="217" t="s">
        <v>2704</v>
      </c>
      <c r="B20" s="80" t="s">
        <v>2700</v>
      </c>
      <c r="C20" s="339" t="s">
        <v>82</v>
      </c>
      <c r="D20" s="2"/>
      <c r="E20" s="2"/>
      <c r="F20" s="2"/>
      <c r="G20" s="2"/>
      <c r="H20" s="2"/>
      <c r="I20" s="2"/>
      <c r="J20" s="2"/>
    </row>
    <row r="21" spans="1:13" s="258" customFormat="1" x14ac:dyDescent="0.25">
      <c r="A21" s="107" t="s">
        <v>1200</v>
      </c>
      <c r="B21" s="81" t="s">
        <v>1201</v>
      </c>
      <c r="C21" s="390"/>
      <c r="D21" s="2"/>
      <c r="E21" s="2"/>
      <c r="F21" s="2"/>
      <c r="G21" s="2"/>
      <c r="H21" s="2"/>
      <c r="I21" s="2"/>
      <c r="J21" s="2"/>
    </row>
    <row r="22" spans="1:13" s="258" customFormat="1" x14ac:dyDescent="0.25">
      <c r="A22" s="107" t="s">
        <v>1202</v>
      </c>
      <c r="C22" s="390"/>
      <c r="D22" s="2"/>
      <c r="E22" s="2"/>
      <c r="F22" s="2"/>
      <c r="G22" s="2"/>
      <c r="H22" s="2"/>
      <c r="I22" s="2"/>
      <c r="J22" s="2"/>
    </row>
    <row r="23" spans="1:13" outlineLevel="1" x14ac:dyDescent="0.25">
      <c r="A23" s="107" t="s">
        <v>1203</v>
      </c>
      <c r="B23" s="275"/>
      <c r="C23" s="339"/>
    </row>
    <row r="24" spans="1:13" outlineLevel="1" x14ac:dyDescent="0.25">
      <c r="A24" s="107" t="s">
        <v>1204</v>
      </c>
      <c r="B24" s="112"/>
      <c r="C24" s="339"/>
    </row>
    <row r="25" spans="1:13" outlineLevel="1" x14ac:dyDescent="0.25">
      <c r="A25" s="107" t="s">
        <v>1205</v>
      </c>
      <c r="B25" s="112"/>
      <c r="C25" s="339"/>
    </row>
    <row r="26" spans="1:13" outlineLevel="1" x14ac:dyDescent="0.25">
      <c r="A26" s="107" t="s">
        <v>2362</v>
      </c>
      <c r="B26" s="112"/>
      <c r="C26" s="339"/>
    </row>
    <row r="27" spans="1:13" outlineLevel="1" x14ac:dyDescent="0.25">
      <c r="A27" s="107" t="s">
        <v>2363</v>
      </c>
      <c r="B27" s="112"/>
      <c r="C27" s="339"/>
    </row>
    <row r="28" spans="1:13" s="258" customFormat="1" ht="18.75" outlineLevel="1" x14ac:dyDescent="0.25">
      <c r="A28" s="327"/>
      <c r="B28" s="320" t="s">
        <v>2295</v>
      </c>
      <c r="C28" s="119" t="s">
        <v>1579</v>
      </c>
      <c r="D28" s="2"/>
      <c r="E28" s="2"/>
      <c r="F28" s="2"/>
      <c r="G28" s="2"/>
      <c r="H28" s="2"/>
      <c r="I28" s="2"/>
      <c r="J28" s="2"/>
      <c r="K28" s="2"/>
      <c r="L28" s="2"/>
      <c r="M28" s="2"/>
    </row>
    <row r="29" spans="1:13" s="258" customFormat="1" outlineLevel="1" x14ac:dyDescent="0.25">
      <c r="A29" s="107" t="s">
        <v>1207</v>
      </c>
      <c r="B29" s="80" t="s">
        <v>2293</v>
      </c>
      <c r="C29" s="339" t="s">
        <v>82</v>
      </c>
      <c r="D29" s="2"/>
      <c r="E29" s="2"/>
      <c r="F29" s="2"/>
      <c r="G29" s="2"/>
      <c r="H29" s="2"/>
      <c r="I29" s="2"/>
      <c r="J29" s="2"/>
      <c r="K29" s="2"/>
      <c r="L29" s="2"/>
      <c r="M29" s="2"/>
    </row>
    <row r="30" spans="1:13" s="258" customFormat="1" outlineLevel="1" x14ac:dyDescent="0.25">
      <c r="A30" s="107" t="s">
        <v>1210</v>
      </c>
      <c r="B30" s="80" t="s">
        <v>2294</v>
      </c>
      <c r="C30" s="339" t="s">
        <v>82</v>
      </c>
      <c r="D30" s="2"/>
      <c r="E30" s="2"/>
      <c r="F30" s="2"/>
      <c r="G30" s="2"/>
      <c r="H30" s="2"/>
      <c r="I30" s="2"/>
      <c r="J30" s="2"/>
      <c r="K30" s="2"/>
      <c r="L30" s="2"/>
      <c r="M30" s="2"/>
    </row>
    <row r="31" spans="1:13" s="258" customFormat="1" outlineLevel="1" x14ac:dyDescent="0.25">
      <c r="A31" s="107" t="s">
        <v>1213</v>
      </c>
      <c r="B31" s="80" t="s">
        <v>2292</v>
      </c>
      <c r="C31" s="339" t="s">
        <v>82</v>
      </c>
      <c r="D31" s="2"/>
      <c r="E31" s="2"/>
      <c r="F31" s="2"/>
      <c r="G31" s="2"/>
      <c r="H31" s="2"/>
      <c r="I31" s="2"/>
      <c r="J31" s="2"/>
      <c r="K31" s="2"/>
      <c r="L31" s="2"/>
      <c r="M31" s="2"/>
    </row>
    <row r="32" spans="1:13" s="258" customFormat="1" outlineLevel="1" x14ac:dyDescent="0.25">
      <c r="A32" s="107" t="s">
        <v>1216</v>
      </c>
      <c r="B32" s="391"/>
      <c r="C32" s="339"/>
      <c r="D32" s="2"/>
      <c r="E32" s="2"/>
      <c r="F32" s="2"/>
      <c r="G32" s="2"/>
      <c r="H32" s="2"/>
      <c r="I32" s="2"/>
      <c r="J32" s="2"/>
      <c r="K32" s="2"/>
      <c r="L32" s="2"/>
      <c r="M32" s="2"/>
    </row>
    <row r="33" spans="1:13" s="258" customFormat="1" outlineLevel="1" x14ac:dyDescent="0.25">
      <c r="A33" s="107" t="s">
        <v>1217</v>
      </c>
      <c r="B33" s="391"/>
      <c r="C33" s="339"/>
      <c r="D33" s="2"/>
      <c r="E33" s="2"/>
      <c r="F33" s="2"/>
      <c r="G33" s="2"/>
      <c r="H33" s="2"/>
      <c r="I33" s="2"/>
      <c r="J33" s="2"/>
      <c r="K33" s="2"/>
      <c r="L33" s="2"/>
      <c r="M33" s="2"/>
    </row>
    <row r="34" spans="1:13" s="258" customFormat="1" outlineLevel="1" x14ac:dyDescent="0.25">
      <c r="A34" s="107" t="s">
        <v>1565</v>
      </c>
      <c r="B34" s="391"/>
      <c r="C34" s="339"/>
      <c r="D34" s="2"/>
      <c r="E34" s="2"/>
      <c r="F34" s="2"/>
      <c r="G34" s="2"/>
      <c r="H34" s="2"/>
      <c r="I34" s="2"/>
      <c r="J34" s="2"/>
      <c r="K34" s="2"/>
      <c r="L34" s="2"/>
      <c r="M34" s="2"/>
    </row>
    <row r="35" spans="1:13" s="258" customFormat="1" outlineLevel="1" x14ac:dyDescent="0.25">
      <c r="A35" s="107" t="s">
        <v>2306</v>
      </c>
      <c r="B35" s="391"/>
      <c r="C35" s="339"/>
      <c r="D35" s="2"/>
      <c r="E35" s="2"/>
      <c r="F35" s="2"/>
      <c r="G35" s="2"/>
      <c r="H35" s="2"/>
      <c r="I35" s="2"/>
      <c r="J35" s="2"/>
      <c r="K35" s="2"/>
      <c r="L35" s="2"/>
      <c r="M35" s="2"/>
    </row>
    <row r="36" spans="1:13" s="258" customFormat="1" outlineLevel="1" x14ac:dyDescent="0.25">
      <c r="A36" s="107" t="s">
        <v>2307</v>
      </c>
      <c r="B36" s="391"/>
      <c r="C36" s="339"/>
      <c r="D36" s="2"/>
      <c r="E36" s="2"/>
      <c r="F36" s="2"/>
      <c r="G36" s="2"/>
      <c r="H36" s="2"/>
      <c r="I36" s="2"/>
      <c r="J36" s="2"/>
      <c r="K36" s="2"/>
      <c r="L36" s="2"/>
      <c r="M36" s="2"/>
    </row>
    <row r="37" spans="1:13" s="258" customFormat="1" outlineLevel="1" x14ac:dyDescent="0.25">
      <c r="A37" s="107" t="s">
        <v>2308</v>
      </c>
      <c r="B37" s="391"/>
      <c r="C37" s="339"/>
      <c r="D37" s="2"/>
      <c r="E37" s="2"/>
      <c r="F37" s="2"/>
      <c r="G37" s="2"/>
      <c r="H37" s="2"/>
      <c r="I37" s="2"/>
      <c r="J37" s="2"/>
      <c r="K37" s="2"/>
      <c r="L37" s="2"/>
      <c r="M37" s="2"/>
    </row>
    <row r="38" spans="1:13" s="258" customFormat="1" outlineLevel="1" x14ac:dyDescent="0.25">
      <c r="A38" s="107" t="s">
        <v>2309</v>
      </c>
      <c r="B38" s="391"/>
      <c r="C38" s="339"/>
      <c r="D38" s="2"/>
      <c r="E38" s="2"/>
      <c r="F38" s="2"/>
      <c r="G38" s="2"/>
      <c r="H38" s="2"/>
      <c r="I38" s="2"/>
      <c r="J38" s="2"/>
      <c r="K38" s="2"/>
      <c r="L38" s="2"/>
      <c r="M38" s="2"/>
    </row>
    <row r="39" spans="1:13" s="258" customFormat="1" outlineLevel="1" x14ac:dyDescent="0.25">
      <c r="A39" s="107" t="s">
        <v>2310</v>
      </c>
      <c r="B39" s="391"/>
      <c r="C39" s="339"/>
      <c r="D39" s="2"/>
      <c r="E39" s="2"/>
      <c r="F39" s="2"/>
      <c r="G39" s="2"/>
      <c r="H39" s="2"/>
      <c r="I39" s="2"/>
      <c r="J39" s="2"/>
      <c r="K39" s="2"/>
      <c r="L39" s="2"/>
      <c r="M39" s="2"/>
    </row>
    <row r="40" spans="1:13" s="258" customFormat="1" outlineLevel="1" x14ac:dyDescent="0.25">
      <c r="A40" s="107" t="s">
        <v>2311</v>
      </c>
      <c r="B40" s="391"/>
      <c r="C40" s="339"/>
      <c r="D40" s="2"/>
      <c r="E40" s="2"/>
      <c r="F40" s="2"/>
      <c r="G40" s="2"/>
      <c r="H40" s="2"/>
      <c r="I40" s="2"/>
      <c r="J40" s="2"/>
      <c r="K40" s="2"/>
      <c r="L40" s="2"/>
      <c r="M40" s="2"/>
    </row>
    <row r="41" spans="1:13" s="258" customFormat="1" outlineLevel="1" x14ac:dyDescent="0.25">
      <c r="A41" s="107" t="s">
        <v>2312</v>
      </c>
      <c r="B41" s="391"/>
      <c r="C41" s="339"/>
      <c r="D41" s="2"/>
      <c r="E41" s="2"/>
      <c r="F41" s="2"/>
      <c r="G41" s="2"/>
      <c r="H41" s="2"/>
      <c r="I41" s="2"/>
      <c r="J41" s="2"/>
      <c r="K41" s="2"/>
      <c r="L41" s="2"/>
      <c r="M41" s="2"/>
    </row>
    <row r="42" spans="1:13" s="258" customFormat="1" outlineLevel="1" x14ac:dyDescent="0.25">
      <c r="A42" s="107" t="s">
        <v>2313</v>
      </c>
      <c r="B42" s="391"/>
      <c r="C42" s="339"/>
      <c r="D42" s="2"/>
      <c r="E42" s="2"/>
      <c r="F42" s="2"/>
      <c r="G42" s="2"/>
      <c r="H42" s="2"/>
      <c r="I42" s="2"/>
      <c r="J42" s="2"/>
      <c r="K42" s="2"/>
      <c r="L42" s="2"/>
      <c r="M42" s="2"/>
    </row>
    <row r="43" spans="1:13" s="258" customFormat="1" outlineLevel="1" x14ac:dyDescent="0.25">
      <c r="A43" s="107" t="s">
        <v>2314</v>
      </c>
      <c r="B43" s="391"/>
      <c r="C43" s="339"/>
      <c r="D43" s="2"/>
      <c r="E43" s="2"/>
      <c r="F43" s="2"/>
      <c r="G43" s="2"/>
      <c r="H43" s="2"/>
      <c r="I43" s="2"/>
      <c r="J43" s="2"/>
      <c r="K43" s="2"/>
      <c r="L43" s="2"/>
      <c r="M43" s="2"/>
    </row>
    <row r="44" spans="1:13" ht="18.75" x14ac:dyDescent="0.25">
      <c r="A44" s="77"/>
      <c r="B44" s="77" t="s">
        <v>2296</v>
      </c>
      <c r="C44" s="119" t="s">
        <v>1206</v>
      </c>
    </row>
    <row r="45" spans="1:13" x14ac:dyDescent="0.25">
      <c r="A45" s="1" t="s">
        <v>1218</v>
      </c>
      <c r="B45" s="84" t="s">
        <v>1208</v>
      </c>
      <c r="C45" s="66" t="s">
        <v>1209</v>
      </c>
    </row>
    <row r="46" spans="1:13" x14ac:dyDescent="0.25">
      <c r="A46" s="217" t="s">
        <v>2298</v>
      </c>
      <c r="B46" s="84" t="s">
        <v>1211</v>
      </c>
      <c r="C46" s="66" t="s">
        <v>1212</v>
      </c>
    </row>
    <row r="47" spans="1:13" x14ac:dyDescent="0.25">
      <c r="A47" s="217" t="s">
        <v>2299</v>
      </c>
      <c r="B47" s="84" t="s">
        <v>1214</v>
      </c>
      <c r="C47" s="66" t="s">
        <v>1215</v>
      </c>
    </row>
    <row r="48" spans="1:13" outlineLevel="1" x14ac:dyDescent="0.25">
      <c r="A48" s="1" t="s">
        <v>1220</v>
      </c>
      <c r="B48" s="333"/>
      <c r="C48" s="339"/>
    </row>
    <row r="49" spans="1:3" outlineLevel="1" x14ac:dyDescent="0.25">
      <c r="A49" s="217" t="s">
        <v>1221</v>
      </c>
      <c r="B49" s="333"/>
      <c r="C49" s="339"/>
    </row>
    <row r="50" spans="1:3" outlineLevel="1" x14ac:dyDescent="0.25">
      <c r="A50" s="217" t="s">
        <v>1222</v>
      </c>
      <c r="B50" s="392"/>
      <c r="C50" s="339"/>
    </row>
    <row r="51" spans="1:3" ht="18.75" x14ac:dyDescent="0.25">
      <c r="A51" s="77"/>
      <c r="B51" s="77" t="s">
        <v>2297</v>
      </c>
      <c r="C51" s="119" t="s">
        <v>1579</v>
      </c>
    </row>
    <row r="52" spans="1:3" x14ac:dyDescent="0.25">
      <c r="A52" s="1" t="s">
        <v>2300</v>
      </c>
      <c r="B52" s="80" t="s">
        <v>1219</v>
      </c>
      <c r="C52" s="66" t="s">
        <v>82</v>
      </c>
    </row>
    <row r="53" spans="1:3" x14ac:dyDescent="0.25">
      <c r="A53" s="1" t="s">
        <v>2301</v>
      </c>
      <c r="B53" s="333"/>
      <c r="C53" s="393"/>
    </row>
    <row r="54" spans="1:3" x14ac:dyDescent="0.25">
      <c r="A54" s="217" t="s">
        <v>2302</v>
      </c>
      <c r="B54" s="333"/>
      <c r="C54" s="393"/>
    </row>
    <row r="55" spans="1:3" x14ac:dyDescent="0.25">
      <c r="A55" s="217" t="s">
        <v>2303</v>
      </c>
      <c r="B55" s="333"/>
      <c r="C55" s="393"/>
    </row>
    <row r="56" spans="1:3" x14ac:dyDescent="0.25">
      <c r="A56" s="217" t="s">
        <v>2304</v>
      </c>
      <c r="B56" s="333"/>
      <c r="C56" s="393"/>
    </row>
    <row r="57" spans="1:3" x14ac:dyDescent="0.25">
      <c r="A57" s="217" t="s">
        <v>2305</v>
      </c>
      <c r="B57" s="333"/>
      <c r="C57" s="393"/>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0"/>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zoomScale="80" zoomScaleNormal="80" workbookViewId="0"/>
  </sheetViews>
  <sheetFormatPr baseColWidth="10" defaultColWidth="8.85546875" defaultRowHeight="15" x14ac:dyDescent="0.2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A3" sqref="A3"/>
    </sheetView>
  </sheetViews>
  <sheetFormatPr baseColWidth="10"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422" t="s">
        <v>1535</v>
      </c>
      <c r="B1" s="422"/>
    </row>
    <row r="2" spans="1:13" ht="31.5" x14ac:dyDescent="0.25">
      <c r="A2" s="184" t="s">
        <v>1534</v>
      </c>
      <c r="B2" s="184"/>
      <c r="C2" s="64"/>
      <c r="D2" s="64"/>
      <c r="E2" s="64"/>
      <c r="F2" s="369" t="s">
        <v>2797</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69" t="s">
        <v>72</v>
      </c>
      <c r="D4" s="67"/>
      <c r="E4" s="67"/>
      <c r="F4" s="64"/>
      <c r="G4" s="64"/>
      <c r="H4" s="64"/>
      <c r="I4" s="77" t="s">
        <v>1527</v>
      </c>
      <c r="J4" s="119" t="s">
        <v>1206</v>
      </c>
      <c r="L4" s="64"/>
      <c r="M4" s="64"/>
    </row>
    <row r="5" spans="1:13" ht="15.75" thickBot="1" x14ac:dyDescent="0.3">
      <c r="H5" s="64"/>
      <c r="I5" s="138" t="s">
        <v>1208</v>
      </c>
      <c r="J5" s="66" t="s">
        <v>1209</v>
      </c>
      <c r="L5" s="64"/>
      <c r="M5" s="64"/>
    </row>
    <row r="6" spans="1:13" ht="18.75" x14ac:dyDescent="0.25">
      <c r="A6" s="70"/>
      <c r="B6" s="71" t="s">
        <v>1432</v>
      </c>
      <c r="C6" s="70"/>
      <c r="E6" s="72"/>
      <c r="F6" s="72"/>
      <c r="G6" s="72"/>
      <c r="H6" s="64"/>
      <c r="I6" s="138" t="s">
        <v>1211</v>
      </c>
      <c r="J6" s="66" t="s">
        <v>1212</v>
      </c>
      <c r="L6" s="64"/>
      <c r="M6" s="64"/>
    </row>
    <row r="7" spans="1:13" x14ac:dyDescent="0.25">
      <c r="B7" s="74" t="s">
        <v>1533</v>
      </c>
      <c r="H7" s="64"/>
      <c r="I7" s="138" t="s">
        <v>1214</v>
      </c>
      <c r="J7" s="66" t="s">
        <v>1215</v>
      </c>
      <c r="L7" s="64"/>
      <c r="M7" s="64"/>
    </row>
    <row r="8" spans="1:13" x14ac:dyDescent="0.25">
      <c r="B8" s="74" t="s">
        <v>1445</v>
      </c>
      <c r="H8" s="64"/>
      <c r="I8" s="138" t="s">
        <v>1525</v>
      </c>
      <c r="J8" s="66" t="s">
        <v>1526</v>
      </c>
      <c r="L8" s="64"/>
      <c r="M8" s="64"/>
    </row>
    <row r="9" spans="1:13" ht="15.75" thickBot="1" x14ac:dyDescent="0.3">
      <c r="B9" s="75" t="s">
        <v>1467</v>
      </c>
      <c r="H9" s="64"/>
      <c r="L9" s="64"/>
      <c r="M9" s="64"/>
    </row>
    <row r="10" spans="1:13" x14ac:dyDescent="0.25">
      <c r="B10" s="76"/>
      <c r="H10" s="64"/>
      <c r="I10" s="139" t="s">
        <v>1529</v>
      </c>
      <c r="L10" s="64"/>
      <c r="M10" s="64"/>
    </row>
    <row r="11" spans="1:13" x14ac:dyDescent="0.25">
      <c r="B11" s="76"/>
      <c r="H11" s="64"/>
      <c r="I11" s="139" t="s">
        <v>1531</v>
      </c>
      <c r="L11" s="64"/>
      <c r="M11" s="64"/>
    </row>
    <row r="12" spans="1:13" ht="37.5" x14ac:dyDescent="0.25">
      <c r="A12" s="77" t="s">
        <v>80</v>
      </c>
      <c r="B12" s="77" t="s">
        <v>1516</v>
      </c>
      <c r="C12" s="78"/>
      <c r="D12" s="78"/>
      <c r="E12" s="78"/>
      <c r="F12" s="78"/>
      <c r="G12" s="78"/>
      <c r="H12" s="64"/>
      <c r="L12" s="64"/>
      <c r="M12" s="64"/>
    </row>
    <row r="13" spans="1:13" ht="15" customHeight="1" x14ac:dyDescent="0.25">
      <c r="A13" s="85"/>
      <c r="B13" s="86" t="s">
        <v>1444</v>
      </c>
      <c r="C13" s="85" t="s">
        <v>1515</v>
      </c>
      <c r="D13" s="85" t="s">
        <v>1528</v>
      </c>
      <c r="E13" s="87"/>
      <c r="F13" s="88"/>
      <c r="G13" s="88"/>
      <c r="H13" s="64"/>
      <c r="L13" s="64"/>
      <c r="M13" s="64"/>
    </row>
    <row r="14" spans="1:13" x14ac:dyDescent="0.25">
      <c r="A14" s="66" t="s">
        <v>1433</v>
      </c>
      <c r="B14" s="83" t="s">
        <v>1398</v>
      </c>
      <c r="C14" s="136" t="s">
        <v>1509</v>
      </c>
      <c r="D14" s="136" t="s">
        <v>1509</v>
      </c>
      <c r="E14" s="72"/>
      <c r="F14" s="72"/>
      <c r="G14" s="72"/>
      <c r="H14" s="64"/>
      <c r="L14" s="64"/>
      <c r="M14" s="64"/>
    </row>
    <row r="15" spans="1:13" x14ac:dyDescent="0.25">
      <c r="A15" s="66" t="s">
        <v>1434</v>
      </c>
      <c r="B15" s="83" t="s">
        <v>404</v>
      </c>
      <c r="C15" s="66" t="s">
        <v>82</v>
      </c>
      <c r="D15" s="66" t="s">
        <v>82</v>
      </c>
      <c r="E15" s="72"/>
      <c r="F15" s="72"/>
      <c r="G15" s="72"/>
      <c r="H15" s="64"/>
      <c r="L15" s="64"/>
      <c r="M15" s="64"/>
    </row>
    <row r="16" spans="1:13" x14ac:dyDescent="0.25">
      <c r="A16" s="66" t="s">
        <v>1435</v>
      </c>
      <c r="B16" s="83" t="s">
        <v>1399</v>
      </c>
      <c r="C16" s="66" t="s">
        <v>82</v>
      </c>
      <c r="D16" s="66" t="s">
        <v>82</v>
      </c>
      <c r="E16" s="72"/>
      <c r="F16" s="72"/>
      <c r="G16" s="72"/>
      <c r="H16" s="64"/>
      <c r="L16" s="64"/>
      <c r="M16" s="64"/>
    </row>
    <row r="17" spans="1:13" x14ac:dyDescent="0.25">
      <c r="A17" s="66" t="s">
        <v>1436</v>
      </c>
      <c r="B17" s="261" t="s">
        <v>1400</v>
      </c>
      <c r="C17" s="66" t="s">
        <v>82</v>
      </c>
      <c r="D17" s="66" t="s">
        <v>82</v>
      </c>
      <c r="E17" s="72"/>
      <c r="F17" s="72"/>
      <c r="G17" s="72"/>
      <c r="H17" s="64"/>
      <c r="L17" s="64"/>
      <c r="M17" s="64"/>
    </row>
    <row r="18" spans="1:13" x14ac:dyDescent="0.25">
      <c r="A18" s="66" t="s">
        <v>1437</v>
      </c>
      <c r="B18" s="83" t="s">
        <v>1401</v>
      </c>
      <c r="C18" s="66" t="s">
        <v>82</v>
      </c>
      <c r="D18" s="66" t="s">
        <v>82</v>
      </c>
      <c r="E18" s="72"/>
      <c r="F18" s="72"/>
      <c r="G18" s="72"/>
      <c r="H18" s="64"/>
      <c r="L18" s="64"/>
      <c r="M18" s="64"/>
    </row>
    <row r="19" spans="1:13" x14ac:dyDescent="0.25">
      <c r="A19" s="66" t="s">
        <v>1438</v>
      </c>
      <c r="B19" s="83" t="s">
        <v>1402</v>
      </c>
      <c r="C19" s="66" t="s">
        <v>82</v>
      </c>
      <c r="D19" s="66" t="s">
        <v>82</v>
      </c>
      <c r="E19" s="72"/>
      <c r="F19" s="72"/>
      <c r="G19" s="72"/>
      <c r="H19" s="64"/>
      <c r="L19" s="64"/>
      <c r="M19" s="64"/>
    </row>
    <row r="20" spans="1:13" x14ac:dyDescent="0.25">
      <c r="A20" s="66" t="s">
        <v>1439</v>
      </c>
      <c r="B20" s="83" t="s">
        <v>1403</v>
      </c>
      <c r="C20" s="66" t="s">
        <v>82</v>
      </c>
      <c r="D20" s="66" t="s">
        <v>82</v>
      </c>
      <c r="E20" s="72"/>
      <c r="F20" s="72"/>
      <c r="G20" s="72"/>
      <c r="H20" s="64"/>
      <c r="L20" s="64"/>
      <c r="M20" s="64"/>
    </row>
    <row r="21" spans="1:13" x14ac:dyDescent="0.25">
      <c r="A21" s="66" t="s">
        <v>1440</v>
      </c>
      <c r="B21" s="83" t="s">
        <v>1404</v>
      </c>
      <c r="C21" s="66" t="s">
        <v>82</v>
      </c>
      <c r="D21" s="66" t="s">
        <v>82</v>
      </c>
      <c r="E21" s="72"/>
      <c r="F21" s="72"/>
      <c r="G21" s="72"/>
      <c r="H21" s="64"/>
      <c r="L21" s="64"/>
      <c r="M21" s="64"/>
    </row>
    <row r="22" spans="1:13" x14ac:dyDescent="0.25">
      <c r="A22" s="66" t="s">
        <v>1441</v>
      </c>
      <c r="B22" s="83" t="s">
        <v>1405</v>
      </c>
      <c r="C22" s="66" t="s">
        <v>82</v>
      </c>
      <c r="D22" s="66" t="s">
        <v>82</v>
      </c>
      <c r="E22" s="72"/>
      <c r="F22" s="72"/>
      <c r="G22" s="72"/>
      <c r="H22" s="64"/>
      <c r="L22" s="64"/>
      <c r="M22" s="64"/>
    </row>
    <row r="23" spans="1:13" x14ac:dyDescent="0.25">
      <c r="A23" s="66" t="s">
        <v>1442</v>
      </c>
      <c r="B23" s="83" t="s">
        <v>1511</v>
      </c>
      <c r="C23" s="66" t="s">
        <v>82</v>
      </c>
      <c r="D23" s="66" t="s">
        <v>82</v>
      </c>
      <c r="E23" s="72"/>
      <c r="F23" s="72"/>
      <c r="G23" s="72"/>
      <c r="H23" s="64"/>
      <c r="L23" s="64"/>
      <c r="M23" s="64"/>
    </row>
    <row r="24" spans="1:13" x14ac:dyDescent="0.25">
      <c r="A24" s="66" t="s">
        <v>1513</v>
      </c>
      <c r="B24" s="83" t="s">
        <v>1512</v>
      </c>
      <c r="C24" s="66" t="s">
        <v>82</v>
      </c>
      <c r="D24" s="66" t="s">
        <v>82</v>
      </c>
      <c r="E24" s="72"/>
      <c r="F24" s="72"/>
      <c r="G24" s="72"/>
      <c r="H24" s="64"/>
      <c r="L24" s="64"/>
      <c r="M24" s="64"/>
    </row>
    <row r="25" spans="1:13" outlineLevel="1" x14ac:dyDescent="0.25">
      <c r="A25" s="66" t="s">
        <v>1443</v>
      </c>
      <c r="B25" s="81" t="s">
        <v>2642</v>
      </c>
      <c r="C25" s="275" t="s">
        <v>82</v>
      </c>
      <c r="D25" s="275" t="s">
        <v>82</v>
      </c>
      <c r="E25" s="72"/>
      <c r="F25" s="72"/>
      <c r="G25" s="72"/>
      <c r="H25" s="64"/>
      <c r="L25" s="64"/>
      <c r="M25" s="64"/>
    </row>
    <row r="26" spans="1:13" outlineLevel="1" x14ac:dyDescent="0.25">
      <c r="A26" s="66" t="s">
        <v>1446</v>
      </c>
      <c r="B26" s="337"/>
      <c r="C26" s="339"/>
      <c r="D26" s="339"/>
      <c r="E26" s="72"/>
      <c r="F26" s="72"/>
      <c r="G26" s="72"/>
      <c r="H26" s="64"/>
      <c r="L26" s="64"/>
      <c r="M26" s="64"/>
    </row>
    <row r="27" spans="1:13" outlineLevel="1" x14ac:dyDescent="0.25">
      <c r="A27" s="66" t="s">
        <v>1447</v>
      </c>
      <c r="B27" s="337"/>
      <c r="C27" s="339"/>
      <c r="D27" s="339"/>
      <c r="E27" s="72"/>
      <c r="F27" s="72"/>
      <c r="G27" s="72"/>
      <c r="H27" s="64"/>
      <c r="L27" s="64"/>
      <c r="M27" s="64"/>
    </row>
    <row r="28" spans="1:13" outlineLevel="1" x14ac:dyDescent="0.25">
      <c r="A28" s="66" t="s">
        <v>1448</v>
      </c>
      <c r="B28" s="337"/>
      <c r="C28" s="339"/>
      <c r="D28" s="339"/>
      <c r="E28" s="72"/>
      <c r="F28" s="72"/>
      <c r="G28" s="72"/>
      <c r="H28" s="64"/>
      <c r="L28" s="64"/>
      <c r="M28" s="64"/>
    </row>
    <row r="29" spans="1:13" outlineLevel="1" x14ac:dyDescent="0.25">
      <c r="A29" s="66" t="s">
        <v>1449</v>
      </c>
      <c r="B29" s="337"/>
      <c r="C29" s="339"/>
      <c r="D29" s="339"/>
      <c r="E29" s="72"/>
      <c r="F29" s="72"/>
      <c r="G29" s="72"/>
      <c r="H29" s="64"/>
      <c r="L29" s="64"/>
      <c r="M29" s="64"/>
    </row>
    <row r="30" spans="1:13" outlineLevel="1" x14ac:dyDescent="0.25">
      <c r="A30" s="66" t="s">
        <v>1450</v>
      </c>
      <c r="B30" s="337"/>
      <c r="C30" s="339"/>
      <c r="D30" s="339"/>
      <c r="E30" s="72"/>
      <c r="F30" s="72"/>
      <c r="G30" s="72"/>
      <c r="H30" s="64"/>
      <c r="L30" s="64"/>
      <c r="M30" s="64"/>
    </row>
    <row r="31" spans="1:13" outlineLevel="1" x14ac:dyDescent="0.25">
      <c r="A31" s="66" t="s">
        <v>1451</v>
      </c>
      <c r="B31" s="337"/>
      <c r="C31" s="339"/>
      <c r="D31" s="339"/>
      <c r="E31" s="72"/>
      <c r="F31" s="72"/>
      <c r="G31" s="72"/>
      <c r="H31" s="64"/>
      <c r="L31" s="64"/>
      <c r="M31" s="64"/>
    </row>
    <row r="32" spans="1:13" outlineLevel="1" x14ac:dyDescent="0.25">
      <c r="A32" s="66" t="s">
        <v>1452</v>
      </c>
      <c r="B32" s="337"/>
      <c r="C32" s="339"/>
      <c r="D32" s="339"/>
      <c r="E32" s="72"/>
      <c r="F32" s="72"/>
      <c r="G32" s="72"/>
      <c r="H32" s="64"/>
      <c r="L32" s="64"/>
      <c r="M32" s="64"/>
    </row>
    <row r="33" spans="1:13" ht="18.75" x14ac:dyDescent="0.25">
      <c r="A33" s="78"/>
      <c r="B33" s="77" t="s">
        <v>1445</v>
      </c>
      <c r="C33" s="78"/>
      <c r="D33" s="78"/>
      <c r="E33" s="78"/>
      <c r="F33" s="78"/>
      <c r="G33" s="78"/>
      <c r="H33" s="64"/>
      <c r="L33" s="64"/>
      <c r="M33" s="64"/>
    </row>
    <row r="34" spans="1:13" ht="15" customHeight="1" x14ac:dyDescent="0.25">
      <c r="A34" s="85"/>
      <c r="B34" s="86" t="s">
        <v>1406</v>
      </c>
      <c r="C34" s="85" t="s">
        <v>1523</v>
      </c>
      <c r="D34" s="85" t="s">
        <v>1528</v>
      </c>
      <c r="E34" s="85" t="s">
        <v>1407</v>
      </c>
      <c r="F34" s="88"/>
      <c r="G34" s="88"/>
      <c r="H34" s="64"/>
      <c r="L34" s="64"/>
      <c r="M34" s="64"/>
    </row>
    <row r="35" spans="1:13" x14ac:dyDescent="0.25">
      <c r="A35" s="66" t="s">
        <v>1468</v>
      </c>
      <c r="B35" s="136" t="s">
        <v>1509</v>
      </c>
      <c r="C35" s="136" t="s">
        <v>1524</v>
      </c>
      <c r="D35" s="136" t="s">
        <v>1510</v>
      </c>
      <c r="E35" s="136" t="s">
        <v>1508</v>
      </c>
      <c r="F35" s="137"/>
      <c r="G35" s="137"/>
      <c r="H35" s="64"/>
      <c r="L35" s="64"/>
      <c r="M35" s="64"/>
    </row>
    <row r="36" spans="1:13" x14ac:dyDescent="0.25">
      <c r="A36" s="66" t="s">
        <v>1469</v>
      </c>
      <c r="B36" s="83" t="s">
        <v>1408</v>
      </c>
      <c r="C36" s="66" t="s">
        <v>82</v>
      </c>
      <c r="D36" s="66" t="s">
        <v>82</v>
      </c>
      <c r="E36" s="66" t="s">
        <v>82</v>
      </c>
      <c r="H36" s="64"/>
      <c r="L36" s="64"/>
      <c r="M36" s="64"/>
    </row>
    <row r="37" spans="1:13" x14ac:dyDescent="0.25">
      <c r="A37" s="66" t="s">
        <v>1470</v>
      </c>
      <c r="B37" s="83" t="s">
        <v>1409</v>
      </c>
      <c r="C37" s="66" t="s">
        <v>82</v>
      </c>
      <c r="D37" s="66" t="s">
        <v>82</v>
      </c>
      <c r="E37" s="66" t="s">
        <v>82</v>
      </c>
      <c r="H37" s="64"/>
      <c r="L37" s="64"/>
      <c r="M37" s="64"/>
    </row>
    <row r="38" spans="1:13" x14ac:dyDescent="0.25">
      <c r="A38" s="66" t="s">
        <v>1471</v>
      </c>
      <c r="B38" s="83" t="s">
        <v>1410</v>
      </c>
      <c r="C38" s="66" t="s">
        <v>82</v>
      </c>
      <c r="D38" s="66" t="s">
        <v>82</v>
      </c>
      <c r="E38" s="66" t="s">
        <v>82</v>
      </c>
      <c r="H38" s="64"/>
      <c r="L38" s="64"/>
      <c r="M38" s="64"/>
    </row>
    <row r="39" spans="1:13" x14ac:dyDescent="0.25">
      <c r="A39" s="66" t="s">
        <v>1472</v>
      </c>
      <c r="B39" s="83" t="s">
        <v>1411</v>
      </c>
      <c r="C39" s="66" t="s">
        <v>82</v>
      </c>
      <c r="D39" s="66" t="s">
        <v>82</v>
      </c>
      <c r="E39" s="66" t="s">
        <v>82</v>
      </c>
      <c r="H39" s="64"/>
      <c r="L39" s="64"/>
      <c r="M39" s="64"/>
    </row>
    <row r="40" spans="1:13" x14ac:dyDescent="0.25">
      <c r="A40" s="66" t="s">
        <v>1473</v>
      </c>
      <c r="B40" s="83" t="s">
        <v>1412</v>
      </c>
      <c r="C40" s="66" t="s">
        <v>82</v>
      </c>
      <c r="D40" s="66" t="s">
        <v>82</v>
      </c>
      <c r="E40" s="66" t="s">
        <v>82</v>
      </c>
      <c r="H40" s="64"/>
      <c r="L40" s="64"/>
      <c r="M40" s="64"/>
    </row>
    <row r="41" spans="1:13" x14ac:dyDescent="0.25">
      <c r="A41" s="66" t="s">
        <v>1474</v>
      </c>
      <c r="B41" s="83" t="s">
        <v>1413</v>
      </c>
      <c r="C41" s="66" t="s">
        <v>82</v>
      </c>
      <c r="D41" s="66" t="s">
        <v>82</v>
      </c>
      <c r="E41" s="66" t="s">
        <v>82</v>
      </c>
      <c r="H41" s="64"/>
      <c r="L41" s="64"/>
      <c r="M41" s="64"/>
    </row>
    <row r="42" spans="1:13" x14ac:dyDescent="0.25">
      <c r="A42" s="66" t="s">
        <v>1475</v>
      </c>
      <c r="B42" s="83" t="s">
        <v>1414</v>
      </c>
      <c r="C42" s="66" t="s">
        <v>82</v>
      </c>
      <c r="D42" s="66" t="s">
        <v>82</v>
      </c>
      <c r="E42" s="66" t="s">
        <v>82</v>
      </c>
      <c r="H42" s="64"/>
      <c r="L42" s="64"/>
      <c r="M42" s="64"/>
    </row>
    <row r="43" spans="1:13" x14ac:dyDescent="0.25">
      <c r="A43" s="66" t="s">
        <v>1476</v>
      </c>
      <c r="B43" s="83" t="s">
        <v>1415</v>
      </c>
      <c r="C43" s="66" t="s">
        <v>82</v>
      </c>
      <c r="D43" s="66" t="s">
        <v>82</v>
      </c>
      <c r="E43" s="66" t="s">
        <v>82</v>
      </c>
      <c r="H43" s="64"/>
      <c r="L43" s="64"/>
      <c r="M43" s="64"/>
    </row>
    <row r="44" spans="1:13" x14ac:dyDescent="0.25">
      <c r="A44" s="66" t="s">
        <v>1477</v>
      </c>
      <c r="B44" s="83" t="s">
        <v>1416</v>
      </c>
      <c r="C44" s="66" t="s">
        <v>82</v>
      </c>
      <c r="D44" s="66" t="s">
        <v>82</v>
      </c>
      <c r="E44" s="66" t="s">
        <v>82</v>
      </c>
      <c r="H44" s="64"/>
      <c r="L44" s="64"/>
      <c r="M44" s="64"/>
    </row>
    <row r="45" spans="1:13" x14ac:dyDescent="0.25">
      <c r="A45" s="66" t="s">
        <v>1478</v>
      </c>
      <c r="B45" s="83" t="s">
        <v>1417</v>
      </c>
      <c r="C45" s="66" t="s">
        <v>82</v>
      </c>
      <c r="D45" s="66" t="s">
        <v>82</v>
      </c>
      <c r="E45" s="66" t="s">
        <v>82</v>
      </c>
      <c r="H45" s="64"/>
      <c r="L45" s="64"/>
      <c r="M45" s="64"/>
    </row>
    <row r="46" spans="1:13" x14ac:dyDescent="0.25">
      <c r="A46" s="66" t="s">
        <v>1479</v>
      </c>
      <c r="B46" s="83" t="s">
        <v>1418</v>
      </c>
      <c r="C46" s="66" t="s">
        <v>82</v>
      </c>
      <c r="D46" s="66" t="s">
        <v>82</v>
      </c>
      <c r="E46" s="66" t="s">
        <v>82</v>
      </c>
      <c r="H46" s="64"/>
      <c r="L46" s="64"/>
      <c r="M46" s="64"/>
    </row>
    <row r="47" spans="1:13" x14ac:dyDescent="0.25">
      <c r="A47" s="66" t="s">
        <v>1480</v>
      </c>
      <c r="B47" s="83" t="s">
        <v>1419</v>
      </c>
      <c r="C47" s="66" t="s">
        <v>82</v>
      </c>
      <c r="D47" s="66" t="s">
        <v>82</v>
      </c>
      <c r="E47" s="66" t="s">
        <v>82</v>
      </c>
      <c r="H47" s="64"/>
      <c r="L47" s="64"/>
      <c r="M47" s="64"/>
    </row>
    <row r="48" spans="1:13" x14ac:dyDescent="0.25">
      <c r="A48" s="66" t="s">
        <v>1481</v>
      </c>
      <c r="B48" s="83" t="s">
        <v>1420</v>
      </c>
      <c r="C48" s="66" t="s">
        <v>82</v>
      </c>
      <c r="D48" s="66" t="s">
        <v>82</v>
      </c>
      <c r="E48" s="66" t="s">
        <v>82</v>
      </c>
      <c r="H48" s="64"/>
      <c r="L48" s="64"/>
      <c r="M48" s="64"/>
    </row>
    <row r="49" spans="1:13" x14ac:dyDescent="0.25">
      <c r="A49" s="66" t="s">
        <v>1482</v>
      </c>
      <c r="B49" s="83" t="s">
        <v>1421</v>
      </c>
      <c r="C49" s="66" t="s">
        <v>82</v>
      </c>
      <c r="D49" s="66" t="s">
        <v>82</v>
      </c>
      <c r="E49" s="66" t="s">
        <v>82</v>
      </c>
      <c r="H49" s="64"/>
      <c r="L49" s="64"/>
      <c r="M49" s="64"/>
    </row>
    <row r="50" spans="1:13" x14ac:dyDescent="0.25">
      <c r="A50" s="66" t="s">
        <v>1483</v>
      </c>
      <c r="B50" s="83" t="s">
        <v>1422</v>
      </c>
      <c r="C50" s="66" t="s">
        <v>82</v>
      </c>
      <c r="D50" s="66" t="s">
        <v>82</v>
      </c>
      <c r="E50" s="66" t="s">
        <v>82</v>
      </c>
      <c r="H50" s="64"/>
      <c r="L50" s="64"/>
      <c r="M50" s="64"/>
    </row>
    <row r="51" spans="1:13" x14ac:dyDescent="0.25">
      <c r="A51" s="66" t="s">
        <v>1484</v>
      </c>
      <c r="B51" s="83" t="s">
        <v>1423</v>
      </c>
      <c r="C51" s="66" t="s">
        <v>82</v>
      </c>
      <c r="D51" s="66" t="s">
        <v>82</v>
      </c>
      <c r="E51" s="66" t="s">
        <v>82</v>
      </c>
      <c r="H51" s="64"/>
      <c r="L51" s="64"/>
      <c r="M51" s="64"/>
    </row>
    <row r="52" spans="1:13" x14ac:dyDescent="0.25">
      <c r="A52" s="66" t="s">
        <v>1485</v>
      </c>
      <c r="B52" s="83" t="s">
        <v>1424</v>
      </c>
      <c r="C52" s="66" t="s">
        <v>82</v>
      </c>
      <c r="D52" s="66" t="s">
        <v>82</v>
      </c>
      <c r="E52" s="66" t="s">
        <v>82</v>
      </c>
      <c r="H52" s="64"/>
      <c r="L52" s="64"/>
      <c r="M52" s="64"/>
    </row>
    <row r="53" spans="1:13" x14ac:dyDescent="0.25">
      <c r="A53" s="66" t="s">
        <v>1486</v>
      </c>
      <c r="B53" s="83" t="s">
        <v>1425</v>
      </c>
      <c r="C53" s="66" t="s">
        <v>82</v>
      </c>
      <c r="D53" s="66" t="s">
        <v>82</v>
      </c>
      <c r="E53" s="66" t="s">
        <v>82</v>
      </c>
      <c r="H53" s="64"/>
      <c r="L53" s="64"/>
      <c r="M53" s="64"/>
    </row>
    <row r="54" spans="1:13" x14ac:dyDescent="0.25">
      <c r="A54" s="66" t="s">
        <v>1487</v>
      </c>
      <c r="B54" s="83" t="s">
        <v>1426</v>
      </c>
      <c r="C54" s="66" t="s">
        <v>82</v>
      </c>
      <c r="D54" s="66" t="s">
        <v>82</v>
      </c>
      <c r="E54" s="66" t="s">
        <v>82</v>
      </c>
      <c r="H54" s="64"/>
      <c r="L54" s="64"/>
      <c r="M54" s="64"/>
    </row>
    <row r="55" spans="1:13" x14ac:dyDescent="0.25">
      <c r="A55" s="66" t="s">
        <v>1488</v>
      </c>
      <c r="B55" s="83" t="s">
        <v>1427</v>
      </c>
      <c r="C55" s="66" t="s">
        <v>82</v>
      </c>
      <c r="D55" s="66" t="s">
        <v>82</v>
      </c>
      <c r="E55" s="66" t="s">
        <v>82</v>
      </c>
      <c r="H55" s="64"/>
      <c r="L55" s="64"/>
      <c r="M55" s="64"/>
    </row>
    <row r="56" spans="1:13" x14ac:dyDescent="0.25">
      <c r="A56" s="66" t="s">
        <v>1489</v>
      </c>
      <c r="B56" s="83" t="s">
        <v>1428</v>
      </c>
      <c r="C56" s="66" t="s">
        <v>82</v>
      </c>
      <c r="D56" s="66" t="s">
        <v>82</v>
      </c>
      <c r="E56" s="66" t="s">
        <v>82</v>
      </c>
      <c r="H56" s="64"/>
      <c r="L56" s="64"/>
      <c r="M56" s="64"/>
    </row>
    <row r="57" spans="1:13" x14ac:dyDescent="0.25">
      <c r="A57" s="66" t="s">
        <v>1490</v>
      </c>
      <c r="B57" s="83" t="s">
        <v>1429</v>
      </c>
      <c r="C57" s="66" t="s">
        <v>82</v>
      </c>
      <c r="D57" s="66" t="s">
        <v>82</v>
      </c>
      <c r="E57" s="66" t="s">
        <v>82</v>
      </c>
      <c r="H57" s="64"/>
      <c r="L57" s="64"/>
      <c r="M57" s="64"/>
    </row>
    <row r="58" spans="1:13" x14ac:dyDescent="0.25">
      <c r="A58" s="66" t="s">
        <v>1491</v>
      </c>
      <c r="B58" s="83" t="s">
        <v>1430</v>
      </c>
      <c r="C58" s="66" t="s">
        <v>82</v>
      </c>
      <c r="D58" s="66" t="s">
        <v>82</v>
      </c>
      <c r="E58" s="66" t="s">
        <v>82</v>
      </c>
      <c r="H58" s="64"/>
      <c r="L58" s="64"/>
      <c r="M58" s="64"/>
    </row>
    <row r="59" spans="1:13" x14ac:dyDescent="0.25">
      <c r="A59" s="66" t="s">
        <v>1492</v>
      </c>
      <c r="B59" s="83" t="s">
        <v>1431</v>
      </c>
      <c r="C59" s="66" t="s">
        <v>82</v>
      </c>
      <c r="D59" s="66" t="s">
        <v>82</v>
      </c>
      <c r="E59" s="66" t="s">
        <v>82</v>
      </c>
      <c r="H59" s="64"/>
      <c r="L59" s="64"/>
      <c r="M59" s="64"/>
    </row>
    <row r="60" spans="1:13" outlineLevel="1" x14ac:dyDescent="0.25">
      <c r="A60" s="66" t="s">
        <v>1453</v>
      </c>
      <c r="B60" s="83"/>
      <c r="E60" s="83"/>
      <c r="F60" s="83"/>
      <c r="G60" s="83"/>
      <c r="H60" s="64"/>
      <c r="L60" s="64"/>
      <c r="M60" s="64"/>
    </row>
    <row r="61" spans="1:13" outlineLevel="1" x14ac:dyDescent="0.25">
      <c r="A61" s="66" t="s">
        <v>1454</v>
      </c>
      <c r="B61" s="83"/>
      <c r="E61" s="83"/>
      <c r="F61" s="83"/>
      <c r="G61" s="83"/>
      <c r="H61" s="64"/>
      <c r="L61" s="64"/>
      <c r="M61" s="64"/>
    </row>
    <row r="62" spans="1:13" outlineLevel="1" x14ac:dyDescent="0.25">
      <c r="A62" s="66" t="s">
        <v>1455</v>
      </c>
      <c r="B62" s="83"/>
      <c r="E62" s="83"/>
      <c r="F62" s="83"/>
      <c r="G62" s="83"/>
      <c r="H62" s="64"/>
      <c r="L62" s="64"/>
      <c r="M62" s="64"/>
    </row>
    <row r="63" spans="1:13" outlineLevel="1" x14ac:dyDescent="0.25">
      <c r="A63" s="66" t="s">
        <v>1456</v>
      </c>
      <c r="B63" s="83"/>
      <c r="E63" s="83"/>
      <c r="F63" s="83"/>
      <c r="G63" s="83"/>
      <c r="H63" s="64"/>
      <c r="L63" s="64"/>
      <c r="M63" s="64"/>
    </row>
    <row r="64" spans="1:13" outlineLevel="1" x14ac:dyDescent="0.25">
      <c r="A64" s="66" t="s">
        <v>1457</v>
      </c>
      <c r="B64" s="83"/>
      <c r="E64" s="83"/>
      <c r="F64" s="83"/>
      <c r="G64" s="83"/>
      <c r="H64" s="64"/>
      <c r="L64" s="64"/>
      <c r="M64" s="64"/>
    </row>
    <row r="65" spans="1:14" outlineLevel="1" x14ac:dyDescent="0.25">
      <c r="A65" s="66" t="s">
        <v>1458</v>
      </c>
      <c r="B65" s="83"/>
      <c r="E65" s="83"/>
      <c r="F65" s="83"/>
      <c r="G65" s="83"/>
      <c r="H65" s="64"/>
      <c r="L65" s="64"/>
      <c r="M65" s="64"/>
    </row>
    <row r="66" spans="1:14" outlineLevel="1" x14ac:dyDescent="0.25">
      <c r="A66" s="66" t="s">
        <v>1459</v>
      </c>
      <c r="B66" s="83"/>
      <c r="E66" s="83"/>
      <c r="F66" s="83"/>
      <c r="G66" s="83"/>
      <c r="H66" s="64"/>
      <c r="L66" s="64"/>
      <c r="M66" s="64"/>
    </row>
    <row r="67" spans="1:14" outlineLevel="1" x14ac:dyDescent="0.25">
      <c r="A67" s="66" t="s">
        <v>1460</v>
      </c>
      <c r="B67" s="83"/>
      <c r="E67" s="83"/>
      <c r="F67" s="83"/>
      <c r="G67" s="83"/>
      <c r="H67" s="64"/>
      <c r="L67" s="64"/>
      <c r="M67" s="64"/>
    </row>
    <row r="68" spans="1:14" outlineLevel="1" x14ac:dyDescent="0.25">
      <c r="A68" s="66" t="s">
        <v>1461</v>
      </c>
      <c r="B68" s="83"/>
      <c r="E68" s="83"/>
      <c r="F68" s="83"/>
      <c r="G68" s="83"/>
      <c r="H68" s="64"/>
      <c r="L68" s="64"/>
      <c r="M68" s="64"/>
    </row>
    <row r="69" spans="1:14" outlineLevel="1" x14ac:dyDescent="0.25">
      <c r="A69" s="66" t="s">
        <v>1462</v>
      </c>
      <c r="B69" s="83"/>
      <c r="E69" s="83"/>
      <c r="F69" s="83"/>
      <c r="G69" s="83"/>
      <c r="H69" s="64"/>
      <c r="L69" s="64"/>
      <c r="M69" s="64"/>
    </row>
    <row r="70" spans="1:14" outlineLevel="1" x14ac:dyDescent="0.25">
      <c r="A70" s="66" t="s">
        <v>1463</v>
      </c>
      <c r="B70" s="83"/>
      <c r="E70" s="83"/>
      <c r="F70" s="83"/>
      <c r="G70" s="83"/>
      <c r="H70" s="64"/>
      <c r="L70" s="64"/>
      <c r="M70" s="64"/>
    </row>
    <row r="71" spans="1:14" outlineLevel="1" x14ac:dyDescent="0.25">
      <c r="A71" s="66" t="s">
        <v>1464</v>
      </c>
      <c r="B71" s="83"/>
      <c r="E71" s="83"/>
      <c r="F71" s="83"/>
      <c r="G71" s="83"/>
      <c r="H71" s="64"/>
      <c r="L71" s="64"/>
      <c r="M71" s="64"/>
    </row>
    <row r="72" spans="1:14" outlineLevel="1" x14ac:dyDescent="0.25">
      <c r="A72" s="66" t="s">
        <v>1465</v>
      </c>
      <c r="B72" s="83"/>
      <c r="E72" s="83"/>
      <c r="F72" s="83"/>
      <c r="G72" s="83"/>
      <c r="H72" s="64"/>
      <c r="L72" s="64"/>
      <c r="M72" s="64"/>
    </row>
    <row r="73" spans="1:14" ht="18.75" x14ac:dyDescent="0.25">
      <c r="A73" s="78"/>
      <c r="B73" s="77" t="s">
        <v>1467</v>
      </c>
      <c r="C73" s="78"/>
      <c r="D73" s="78"/>
      <c r="E73" s="78"/>
      <c r="F73" s="78"/>
      <c r="G73" s="78"/>
      <c r="H73" s="64"/>
    </row>
    <row r="74" spans="1:14" ht="15" customHeight="1" x14ac:dyDescent="0.25">
      <c r="A74" s="85"/>
      <c r="B74" s="86" t="s">
        <v>789</v>
      </c>
      <c r="C74" s="85" t="s">
        <v>1532</v>
      </c>
      <c r="D74" s="85"/>
      <c r="E74" s="88"/>
      <c r="F74" s="88"/>
      <c r="G74" s="88"/>
      <c r="H74" s="96"/>
      <c r="I74" s="96"/>
      <c r="J74" s="96"/>
      <c r="K74" s="96"/>
      <c r="L74" s="96"/>
      <c r="M74" s="96"/>
      <c r="N74" s="96"/>
    </row>
    <row r="75" spans="1:14" x14ac:dyDescent="0.25">
      <c r="A75" s="66" t="s">
        <v>1493</v>
      </c>
      <c r="B75" s="66" t="s">
        <v>1514</v>
      </c>
      <c r="C75" s="275" t="s">
        <v>82</v>
      </c>
      <c r="H75" s="64"/>
    </row>
    <row r="76" spans="1:14" x14ac:dyDescent="0.25">
      <c r="A76" s="66" t="s">
        <v>1494</v>
      </c>
      <c r="B76" s="66" t="s">
        <v>1530</v>
      </c>
      <c r="C76" s="66" t="s">
        <v>82</v>
      </c>
      <c r="H76" s="64"/>
    </row>
    <row r="77" spans="1:14" outlineLevel="1" x14ac:dyDescent="0.25">
      <c r="A77" s="66" t="s">
        <v>1495</v>
      </c>
      <c r="H77" s="64"/>
    </row>
    <row r="78" spans="1:14" outlineLevel="1" x14ac:dyDescent="0.25">
      <c r="A78" s="66" t="s">
        <v>1496</v>
      </c>
      <c r="H78" s="64"/>
    </row>
    <row r="79" spans="1:14" outlineLevel="1" x14ac:dyDescent="0.25">
      <c r="A79" s="66" t="s">
        <v>1497</v>
      </c>
      <c r="H79" s="64"/>
    </row>
    <row r="80" spans="1:14" outlineLevel="1" x14ac:dyDescent="0.25">
      <c r="A80" s="66" t="s">
        <v>1498</v>
      </c>
      <c r="H80" s="64"/>
    </row>
    <row r="81" spans="1:8" x14ac:dyDescent="0.25">
      <c r="A81" s="85"/>
      <c r="B81" s="86" t="s">
        <v>1499</v>
      </c>
      <c r="C81" s="85" t="s">
        <v>486</v>
      </c>
      <c r="D81" s="85" t="s">
        <v>487</v>
      </c>
      <c r="E81" s="88" t="s">
        <v>801</v>
      </c>
      <c r="F81" s="88" t="s">
        <v>986</v>
      </c>
      <c r="G81" s="88" t="s">
        <v>1522</v>
      </c>
      <c r="H81" s="64"/>
    </row>
    <row r="82" spans="1:8" x14ac:dyDescent="0.25">
      <c r="A82" s="66" t="s">
        <v>1500</v>
      </c>
      <c r="B82" s="275" t="s">
        <v>1589</v>
      </c>
      <c r="C82" s="275" t="s">
        <v>82</v>
      </c>
      <c r="D82" s="275" t="s">
        <v>82</v>
      </c>
      <c r="E82" s="275" t="s">
        <v>82</v>
      </c>
      <c r="F82" s="275" t="s">
        <v>82</v>
      </c>
      <c r="G82" s="275" t="s">
        <v>82</v>
      </c>
      <c r="H82" s="64"/>
    </row>
    <row r="83" spans="1:8" x14ac:dyDescent="0.25">
      <c r="A83" s="66" t="s">
        <v>1501</v>
      </c>
      <c r="B83" s="275" t="s">
        <v>1519</v>
      </c>
      <c r="C83" s="66" t="s">
        <v>82</v>
      </c>
      <c r="D83" s="66" t="s">
        <v>82</v>
      </c>
      <c r="E83" s="66" t="s">
        <v>82</v>
      </c>
      <c r="F83" s="66" t="s">
        <v>82</v>
      </c>
      <c r="G83" s="66" t="s">
        <v>82</v>
      </c>
      <c r="H83" s="64"/>
    </row>
    <row r="84" spans="1:8" x14ac:dyDescent="0.25">
      <c r="A84" s="66" t="s">
        <v>1502</v>
      </c>
      <c r="B84" s="275" t="s">
        <v>1517</v>
      </c>
      <c r="C84" s="66" t="s">
        <v>82</v>
      </c>
      <c r="D84" s="66" t="s">
        <v>82</v>
      </c>
      <c r="E84" s="66" t="s">
        <v>82</v>
      </c>
      <c r="F84" s="66" t="s">
        <v>82</v>
      </c>
      <c r="G84" s="66" t="s">
        <v>82</v>
      </c>
      <c r="H84" s="64"/>
    </row>
    <row r="85" spans="1:8" x14ac:dyDescent="0.25">
      <c r="A85" s="66" t="s">
        <v>1503</v>
      </c>
      <c r="B85" s="275" t="s">
        <v>1518</v>
      </c>
      <c r="C85" s="66" t="s">
        <v>82</v>
      </c>
      <c r="D85" s="66" t="s">
        <v>82</v>
      </c>
      <c r="E85" s="66" t="s">
        <v>82</v>
      </c>
      <c r="F85" s="66" t="s">
        <v>82</v>
      </c>
      <c r="G85" s="66" t="s">
        <v>82</v>
      </c>
      <c r="H85" s="64"/>
    </row>
    <row r="86" spans="1:8" x14ac:dyDescent="0.25">
      <c r="A86" s="66" t="s">
        <v>1521</v>
      </c>
      <c r="B86" s="275" t="s">
        <v>1520</v>
      </c>
      <c r="C86" s="66" t="s">
        <v>82</v>
      </c>
      <c r="D86" s="66" t="s">
        <v>82</v>
      </c>
      <c r="E86" s="66" t="s">
        <v>82</v>
      </c>
      <c r="F86" s="66" t="s">
        <v>82</v>
      </c>
      <c r="G86" s="66" t="s">
        <v>82</v>
      </c>
      <c r="H86" s="64"/>
    </row>
    <row r="87" spans="1:8" outlineLevel="1" x14ac:dyDescent="0.25">
      <c r="A87" s="66" t="s">
        <v>1504</v>
      </c>
      <c r="H87" s="64"/>
    </row>
    <row r="88" spans="1:8" outlineLevel="1" x14ac:dyDescent="0.25">
      <c r="A88" s="66" t="s">
        <v>1505</v>
      </c>
      <c r="H88" s="64"/>
    </row>
    <row r="89" spans="1:8" outlineLevel="1" x14ac:dyDescent="0.25">
      <c r="A89" s="66" t="s">
        <v>1506</v>
      </c>
      <c r="H89" s="64"/>
    </row>
    <row r="90" spans="1:8" outlineLevel="1" x14ac:dyDescent="0.25">
      <c r="A90" s="66" t="s">
        <v>1507</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1"/>
  <sheetViews>
    <sheetView zoomScale="80" zoomScaleNormal="80" workbookViewId="0">
      <selection activeCell="A3" sqref="A3"/>
    </sheetView>
  </sheetViews>
  <sheetFormatPr baseColWidth="10" defaultColWidth="8.85546875" defaultRowHeight="15" x14ac:dyDescent="0.25"/>
  <cols>
    <col min="1" max="1" width="14.85546875" customWidth="1"/>
    <col min="2" max="2" width="60.5703125" bestFit="1" customWidth="1"/>
    <col min="3" max="7" width="41" customWidth="1"/>
  </cols>
  <sheetData>
    <row r="1" spans="1:7" ht="24" customHeight="1" x14ac:dyDescent="0.25">
      <c r="A1" s="422"/>
      <c r="B1" s="422"/>
    </row>
    <row r="2" spans="1:7" ht="31.5" x14ac:dyDescent="0.25">
      <c r="A2" s="184" t="s">
        <v>2804</v>
      </c>
      <c r="B2" s="184"/>
      <c r="C2" s="64"/>
      <c r="D2" s="64"/>
      <c r="E2" s="64"/>
      <c r="F2" s="369" t="s">
        <v>2797</v>
      </c>
      <c r="G2" s="99"/>
    </row>
    <row r="3" spans="1:7" ht="15.75" thickBot="1" x14ac:dyDescent="0.3">
      <c r="A3" s="64"/>
      <c r="B3" s="65"/>
      <c r="C3" s="65"/>
      <c r="D3" s="64"/>
      <c r="E3" s="64"/>
      <c r="F3" s="64"/>
      <c r="G3" s="64"/>
    </row>
    <row r="4" spans="1:7" ht="19.5" thickBot="1" x14ac:dyDescent="0.3">
      <c r="A4" s="220"/>
      <c r="B4" s="221" t="s">
        <v>71</v>
      </c>
      <c r="C4" s="358" t="s">
        <v>72</v>
      </c>
      <c r="D4" s="220"/>
      <c r="E4" s="220"/>
      <c r="F4" s="218"/>
      <c r="G4" s="218"/>
    </row>
    <row r="5" spans="1:7" x14ac:dyDescent="0.25">
      <c r="A5" s="219"/>
      <c r="B5" s="219"/>
      <c r="C5" s="219"/>
      <c r="D5" s="219"/>
      <c r="E5" s="219"/>
      <c r="F5" s="219"/>
      <c r="G5" s="219"/>
    </row>
    <row r="6" spans="1:7" ht="18.75" x14ac:dyDescent="0.25">
      <c r="A6" s="222"/>
      <c r="B6" s="424" t="s">
        <v>2242</v>
      </c>
      <c r="C6" s="425"/>
      <c r="D6" s="275"/>
      <c r="E6" s="223"/>
      <c r="F6" s="223"/>
      <c r="G6" s="223"/>
    </row>
    <row r="7" spans="1:7" x14ac:dyDescent="0.25">
      <c r="A7" s="325"/>
      <c r="B7" s="426" t="s">
        <v>1670</v>
      </c>
      <c r="C7" s="426"/>
      <c r="D7" s="322"/>
      <c r="E7" s="219"/>
      <c r="F7" s="219"/>
      <c r="G7" s="219"/>
    </row>
    <row r="8" spans="1:7" x14ac:dyDescent="0.25">
      <c r="A8" s="219"/>
      <c r="B8" s="427" t="s">
        <v>1671</v>
      </c>
      <c r="C8" s="428"/>
      <c r="D8" s="322"/>
      <c r="E8" s="219"/>
      <c r="F8" s="219"/>
      <c r="G8" s="219"/>
    </row>
    <row r="9" spans="1:7" x14ac:dyDescent="0.25">
      <c r="A9" s="219"/>
      <c r="B9" s="429" t="s">
        <v>1672</v>
      </c>
      <c r="C9" s="430"/>
      <c r="D9" s="322"/>
      <c r="E9" s="219"/>
      <c r="F9" s="219"/>
      <c r="G9" s="219"/>
    </row>
    <row r="10" spans="1:7" ht="15.75" thickBot="1" x14ac:dyDescent="0.3">
      <c r="A10" s="219"/>
      <c r="B10" s="431" t="s">
        <v>1673</v>
      </c>
      <c r="C10" s="432"/>
      <c r="D10" s="275"/>
      <c r="E10" s="219"/>
      <c r="F10" s="219"/>
      <c r="G10" s="219"/>
    </row>
    <row r="11" spans="1:7" x14ac:dyDescent="0.25">
      <c r="A11" s="219"/>
      <c r="B11" s="324"/>
      <c r="C11" s="323"/>
      <c r="D11" s="219"/>
      <c r="E11" s="219"/>
      <c r="F11" s="219"/>
      <c r="G11" s="219"/>
    </row>
    <row r="12" spans="1:7" x14ac:dyDescent="0.25">
      <c r="A12" s="219"/>
      <c r="B12" s="224"/>
      <c r="C12" s="219"/>
      <c r="D12" s="219"/>
      <c r="E12" s="219"/>
      <c r="F12" s="219"/>
      <c r="G12" s="219"/>
    </row>
    <row r="13" spans="1:7" x14ac:dyDescent="0.25">
      <c r="A13" s="219"/>
      <c r="B13" s="224"/>
      <c r="C13" s="219"/>
      <c r="D13" s="219"/>
      <c r="E13" s="219"/>
      <c r="F13" s="219"/>
      <c r="G13" s="219"/>
    </row>
    <row r="14" spans="1:7" ht="18.75" customHeight="1" x14ac:dyDescent="0.25">
      <c r="A14" s="77"/>
      <c r="B14" s="423" t="s">
        <v>1670</v>
      </c>
      <c r="C14" s="423"/>
      <c r="D14" s="77"/>
      <c r="E14" s="77"/>
      <c r="F14" s="77"/>
      <c r="G14" s="77"/>
    </row>
    <row r="15" spans="1:7" x14ac:dyDescent="0.25">
      <c r="A15" s="85"/>
      <c r="B15" s="85" t="s">
        <v>1674</v>
      </c>
      <c r="C15" s="85" t="s">
        <v>112</v>
      </c>
      <c r="D15" s="85" t="s">
        <v>1675</v>
      </c>
      <c r="E15" s="85"/>
      <c r="F15" s="85" t="s">
        <v>1676</v>
      </c>
      <c r="G15" s="85" t="s">
        <v>1677</v>
      </c>
    </row>
    <row r="16" spans="1:7" x14ac:dyDescent="0.25">
      <c r="A16" s="219" t="s">
        <v>1678</v>
      </c>
      <c r="B16" s="217" t="s">
        <v>1679</v>
      </c>
      <c r="C16" s="331" t="s">
        <v>82</v>
      </c>
      <c r="D16" s="332" t="s">
        <v>82</v>
      </c>
      <c r="E16" s="216"/>
      <c r="F16" s="244" t="str">
        <f>IF(OR('B1. HTT Mortgage Assets'!$C$15=0,C16="[For completion]"),"",C16/'B1. HTT Mortgage Assets'!$C$15)</f>
        <v/>
      </c>
      <c r="G16" s="244" t="str">
        <f>IF(OR('B1. HTT Mortgage Assets'!$F$28=0,D16="[For completion]"),"",D16/'B1. HTT Mortgage Assets'!$F$28)</f>
        <v/>
      </c>
    </row>
    <row r="17" spans="1:7" x14ac:dyDescent="0.25">
      <c r="A17" s="219" t="s">
        <v>1681</v>
      </c>
      <c r="B17" s="235" t="s">
        <v>2222</v>
      </c>
      <c r="C17" s="331" t="s">
        <v>82</v>
      </c>
      <c r="D17" s="332" t="s">
        <v>82</v>
      </c>
      <c r="E17" s="216"/>
      <c r="F17" s="244" t="str">
        <f>IF(OR('B1. HTT Mortgage Assets'!$C$15=0,C17="[For completion]"),"",C17/'B1. HTT Mortgage Assets'!$C$15)</f>
        <v/>
      </c>
      <c r="G17" s="244" t="str">
        <f>IF(OR('B1. HTT Mortgage Assets'!$F$28=0,D17="[For completion]"),"",D17/'B1. HTT Mortgage Assets'!$F$28)</f>
        <v/>
      </c>
    </row>
    <row r="18" spans="1:7" x14ac:dyDescent="0.25">
      <c r="A18" s="219" t="s">
        <v>1682</v>
      </c>
      <c r="B18" s="235" t="s">
        <v>1684</v>
      </c>
      <c r="C18" s="331" t="s">
        <v>82</v>
      </c>
      <c r="D18" s="332" t="s">
        <v>82</v>
      </c>
      <c r="E18" s="216"/>
      <c r="F18" s="244" t="str">
        <f>IF(OR('B1. HTT Mortgage Assets'!$C$15=0,C18="[For completion]"),"",C18/'B1. HTT Mortgage Assets'!$C$15)</f>
        <v/>
      </c>
      <c r="G18" s="244" t="str">
        <f>IF(OR('B1. HTT Mortgage Assets'!$F$28=0,D18="[For completion]"),"",D18/'B1. HTT Mortgage Assets'!$F$28)</f>
        <v/>
      </c>
    </row>
    <row r="19" spans="1:7" x14ac:dyDescent="0.25">
      <c r="A19" s="275" t="s">
        <v>1683</v>
      </c>
      <c r="B19" s="235" t="s">
        <v>2002</v>
      </c>
      <c r="C19" s="250">
        <f>SUM(C16:C18)</f>
        <v>0</v>
      </c>
      <c r="D19" s="248">
        <f>SUM(D16:D18)</f>
        <v>0</v>
      </c>
      <c r="E19" s="216"/>
      <c r="F19" s="244">
        <f>SUM(F16:F18)</f>
        <v>0</v>
      </c>
      <c r="G19" s="244">
        <f>SUM(G16:G18)</f>
        <v>0</v>
      </c>
    </row>
    <row r="20" spans="1:7" x14ac:dyDescent="0.25">
      <c r="A20" s="235" t="s">
        <v>2223</v>
      </c>
      <c r="B20" s="336" t="s">
        <v>147</v>
      </c>
      <c r="C20" s="333"/>
      <c r="D20" s="333"/>
      <c r="E20" s="216"/>
      <c r="F20" s="235"/>
      <c r="G20" s="235"/>
    </row>
    <row r="21" spans="1:7" x14ac:dyDescent="0.25">
      <c r="A21" s="235" t="s">
        <v>2224</v>
      </c>
      <c r="B21" s="336" t="s">
        <v>147</v>
      </c>
      <c r="C21" s="333"/>
      <c r="D21" s="333"/>
      <c r="E21" s="216"/>
      <c r="F21" s="235"/>
      <c r="G21" s="235"/>
    </row>
    <row r="22" spans="1:7" x14ac:dyDescent="0.25">
      <c r="A22" s="235" t="s">
        <v>2225</v>
      </c>
      <c r="B22" s="336" t="s">
        <v>147</v>
      </c>
      <c r="C22" s="333"/>
      <c r="D22" s="333"/>
      <c r="E22" s="216"/>
      <c r="F22" s="235"/>
      <c r="G22" s="235"/>
    </row>
    <row r="23" spans="1:7" x14ac:dyDescent="0.25">
      <c r="A23" s="235" t="s">
        <v>2226</v>
      </c>
      <c r="B23" s="336" t="s">
        <v>147</v>
      </c>
      <c r="C23" s="333"/>
      <c r="D23" s="333"/>
      <c r="E23" s="216"/>
      <c r="F23" s="235"/>
      <c r="G23" s="235"/>
    </row>
    <row r="24" spans="1:7" x14ac:dyDescent="0.25">
      <c r="A24" s="235" t="s">
        <v>2227</v>
      </c>
      <c r="B24" s="336" t="s">
        <v>147</v>
      </c>
      <c r="C24" s="333"/>
      <c r="D24" s="333"/>
      <c r="E24" s="216"/>
      <c r="F24" s="235"/>
      <c r="G24" s="235"/>
    </row>
    <row r="25" spans="1:7" ht="18.75" x14ac:dyDescent="0.25">
      <c r="A25" s="77"/>
      <c r="B25" s="423" t="s">
        <v>1671</v>
      </c>
      <c r="C25" s="423"/>
      <c r="D25" s="77"/>
      <c r="E25" s="77"/>
      <c r="F25" s="77"/>
      <c r="G25" s="77"/>
    </row>
    <row r="26" spans="1:7" x14ac:dyDescent="0.25">
      <c r="A26" s="85"/>
      <c r="B26" s="85" t="s">
        <v>1685</v>
      </c>
      <c r="C26" s="85" t="s">
        <v>112</v>
      </c>
      <c r="D26" s="85"/>
      <c r="E26" s="85"/>
      <c r="F26" s="85" t="s">
        <v>1686</v>
      </c>
      <c r="G26" s="85"/>
    </row>
    <row r="27" spans="1:7" x14ac:dyDescent="0.25">
      <c r="A27" s="228" t="s">
        <v>1687</v>
      </c>
      <c r="B27" s="228" t="s">
        <v>456</v>
      </c>
      <c r="C27" s="334" t="s">
        <v>82</v>
      </c>
      <c r="D27" s="245"/>
      <c r="E27" s="228"/>
      <c r="F27" s="244" t="str">
        <f>IF($C$30=0,"",IF(C27="[For completion]","",C27/$C$30))</f>
        <v/>
      </c>
      <c r="G27" s="216"/>
    </row>
    <row r="28" spans="1:7" x14ac:dyDescent="0.25">
      <c r="A28" s="228" t="s">
        <v>1688</v>
      </c>
      <c r="B28" s="228" t="s">
        <v>458</v>
      </c>
      <c r="C28" s="334" t="s">
        <v>82</v>
      </c>
      <c r="D28" s="245"/>
      <c r="E28" s="228"/>
      <c r="F28" s="244" t="str">
        <f>IF($C$30=0,"",IF(C28="[For completion]","",C28/$C$30))</f>
        <v/>
      </c>
      <c r="G28" s="216"/>
    </row>
    <row r="29" spans="1:7" x14ac:dyDescent="0.25">
      <c r="A29" s="228" t="s">
        <v>1689</v>
      </c>
      <c r="B29" s="228" t="s">
        <v>143</v>
      </c>
      <c r="C29" s="334" t="s">
        <v>82</v>
      </c>
      <c r="D29" s="245"/>
      <c r="E29" s="228"/>
      <c r="F29" s="244" t="str">
        <f>IF($C$30=0,"",IF(C29="[For completion]","",C29/$C$30))</f>
        <v/>
      </c>
      <c r="G29" s="216"/>
    </row>
    <row r="30" spans="1:7" x14ac:dyDescent="0.25">
      <c r="A30" s="228" t="s">
        <v>1690</v>
      </c>
      <c r="B30" s="230" t="s">
        <v>145</v>
      </c>
      <c r="C30" s="245">
        <f>SUM(C27:C29)</f>
        <v>0</v>
      </c>
      <c r="D30" s="228"/>
      <c r="E30" s="228"/>
      <c r="F30" s="242">
        <f>SUM(F27:F29)</f>
        <v>0</v>
      </c>
      <c r="G30" s="216"/>
    </row>
    <row r="31" spans="1:7" x14ac:dyDescent="0.25">
      <c r="A31" s="228" t="s">
        <v>1691</v>
      </c>
      <c r="B31" s="232" t="s">
        <v>1391</v>
      </c>
      <c r="C31" s="334"/>
      <c r="D31" s="228"/>
      <c r="E31" s="228"/>
      <c r="F31" s="244" t="str">
        <f>IF($C$30=0,"",IF(C31="[For completion]","",C31/$C$30))</f>
        <v/>
      </c>
      <c r="G31" s="216"/>
    </row>
    <row r="32" spans="1:7" x14ac:dyDescent="0.25">
      <c r="A32" s="228" t="s">
        <v>1692</v>
      </c>
      <c r="B32" s="232" t="s">
        <v>2228</v>
      </c>
      <c r="C32" s="334"/>
      <c r="D32" s="228"/>
      <c r="E32" s="228"/>
      <c r="F32" s="244" t="str">
        <f t="shared" ref="F32:F39" si="0">IF($C$30=0,"",IF(C32="[For completion]","",C32/$C$30))</f>
        <v/>
      </c>
      <c r="G32" s="72"/>
    </row>
    <row r="33" spans="1:7" x14ac:dyDescent="0.25">
      <c r="A33" s="228" t="s">
        <v>1693</v>
      </c>
      <c r="B33" s="232" t="s">
        <v>2229</v>
      </c>
      <c r="C33" s="334"/>
      <c r="D33" s="228"/>
      <c r="E33" s="228"/>
      <c r="F33" s="244" t="str">
        <f>IF($C$30=0,"",IF(C33="[For completion]","",C33/$C$30))</f>
        <v/>
      </c>
      <c r="G33" s="72"/>
    </row>
    <row r="34" spans="1:7" x14ac:dyDescent="0.25">
      <c r="A34" s="228" t="s">
        <v>1694</v>
      </c>
      <c r="B34" s="232" t="s">
        <v>2230</v>
      </c>
      <c r="C34" s="334"/>
      <c r="D34" s="228"/>
      <c r="E34" s="228"/>
      <c r="F34" s="244" t="str">
        <f t="shared" si="0"/>
        <v/>
      </c>
      <c r="G34" s="72"/>
    </row>
    <row r="35" spans="1:7" x14ac:dyDescent="0.25">
      <c r="A35" s="228" t="s">
        <v>1695</v>
      </c>
      <c r="B35" s="232" t="s">
        <v>2003</v>
      </c>
      <c r="C35" s="334"/>
      <c r="D35" s="228"/>
      <c r="E35" s="228"/>
      <c r="F35" s="244" t="str">
        <f t="shared" si="0"/>
        <v/>
      </c>
      <c r="G35" s="72"/>
    </row>
    <row r="36" spans="1:7" x14ac:dyDescent="0.25">
      <c r="A36" s="228" t="s">
        <v>1696</v>
      </c>
      <c r="B36" s="232" t="s">
        <v>2231</v>
      </c>
      <c r="C36" s="334"/>
      <c r="D36" s="228"/>
      <c r="E36" s="228"/>
      <c r="F36" s="244" t="str">
        <f t="shared" si="0"/>
        <v/>
      </c>
      <c r="G36" s="223"/>
    </row>
    <row r="37" spans="1:7" x14ac:dyDescent="0.25">
      <c r="A37" s="228" t="s">
        <v>1697</v>
      </c>
      <c r="B37" s="232" t="s">
        <v>2232</v>
      </c>
      <c r="C37" s="334"/>
      <c r="D37" s="228"/>
      <c r="E37" s="228"/>
      <c r="F37" s="244" t="str">
        <f t="shared" si="0"/>
        <v/>
      </c>
      <c r="G37" s="72"/>
    </row>
    <row r="38" spans="1:7" x14ac:dyDescent="0.25">
      <c r="A38" s="228" t="s">
        <v>1698</v>
      </c>
      <c r="B38" s="232" t="s">
        <v>2233</v>
      </c>
      <c r="C38" s="334"/>
      <c r="D38" s="228"/>
      <c r="E38" s="228"/>
      <c r="F38" s="244" t="str">
        <f t="shared" si="0"/>
        <v/>
      </c>
      <c r="G38" s="72"/>
    </row>
    <row r="39" spans="1:7" x14ac:dyDescent="0.25">
      <c r="A39" s="228" t="s">
        <v>1699</v>
      </c>
      <c r="B39" s="232" t="s">
        <v>2004</v>
      </c>
      <c r="C39" s="334"/>
      <c r="D39" s="228"/>
      <c r="E39" s="216"/>
      <c r="F39" s="244" t="str">
        <f t="shared" si="0"/>
        <v/>
      </c>
      <c r="G39" s="72"/>
    </row>
    <row r="40" spans="1:7" x14ac:dyDescent="0.25">
      <c r="A40" s="228" t="s">
        <v>1700</v>
      </c>
      <c r="B40" s="336" t="s">
        <v>2741</v>
      </c>
      <c r="C40" s="334"/>
      <c r="D40" s="228"/>
      <c r="E40" s="216"/>
      <c r="F40" s="235"/>
      <c r="G40" s="235"/>
    </row>
    <row r="41" spans="1:7" x14ac:dyDescent="0.25">
      <c r="A41" s="228" t="s">
        <v>1701</v>
      </c>
      <c r="B41" s="336" t="s">
        <v>147</v>
      </c>
      <c r="C41" s="335"/>
      <c r="D41" s="227"/>
      <c r="E41" s="216"/>
      <c r="F41" s="235"/>
      <c r="G41" s="235"/>
    </row>
    <row r="42" spans="1:7" x14ac:dyDescent="0.25">
      <c r="A42" s="228" t="s">
        <v>1702</v>
      </c>
      <c r="B42" s="336" t="s">
        <v>147</v>
      </c>
      <c r="C42" s="335"/>
      <c r="D42" s="227"/>
      <c r="E42" s="227"/>
      <c r="F42" s="235"/>
      <c r="G42" s="235"/>
    </row>
    <row r="43" spans="1:7" x14ac:dyDescent="0.25">
      <c r="A43" s="228" t="s">
        <v>1703</v>
      </c>
      <c r="B43" s="336" t="s">
        <v>147</v>
      </c>
      <c r="C43" s="335"/>
      <c r="D43" s="227"/>
      <c r="E43" s="227"/>
      <c r="F43" s="235"/>
      <c r="G43" s="235"/>
    </row>
    <row r="44" spans="1:7" x14ac:dyDescent="0.25">
      <c r="A44" s="228" t="s">
        <v>1704</v>
      </c>
      <c r="B44" s="336" t="s">
        <v>147</v>
      </c>
      <c r="C44" s="335"/>
      <c r="D44" s="227"/>
      <c r="E44" s="227"/>
      <c r="F44" s="235"/>
      <c r="G44" s="235"/>
    </row>
    <row r="45" spans="1:7" x14ac:dyDescent="0.25">
      <c r="A45" s="228" t="s">
        <v>1705</v>
      </c>
      <c r="B45" s="336" t="s">
        <v>147</v>
      </c>
      <c r="C45" s="335"/>
      <c r="D45" s="227"/>
      <c r="E45" s="227"/>
      <c r="F45" s="235"/>
      <c r="G45" s="235"/>
    </row>
    <row r="46" spans="1:7" x14ac:dyDescent="0.25">
      <c r="A46" s="228" t="s">
        <v>1706</v>
      </c>
      <c r="B46" s="336" t="s">
        <v>147</v>
      </c>
      <c r="C46" s="335"/>
      <c r="D46" s="227"/>
      <c r="E46" s="227"/>
      <c r="F46" s="235"/>
      <c r="G46" s="235"/>
    </row>
    <row r="47" spans="1:7" x14ac:dyDescent="0.25">
      <c r="A47" s="228" t="s">
        <v>1707</v>
      </c>
      <c r="B47" s="336" t="s">
        <v>147</v>
      </c>
      <c r="C47" s="335"/>
      <c r="D47" s="227"/>
      <c r="E47" s="227"/>
      <c r="F47" s="235"/>
    </row>
    <row r="48" spans="1:7" x14ac:dyDescent="0.25">
      <c r="A48" s="228" t="s">
        <v>1708</v>
      </c>
      <c r="B48" s="336" t="s">
        <v>147</v>
      </c>
      <c r="C48" s="335"/>
      <c r="D48" s="227"/>
      <c r="E48" s="227"/>
      <c r="F48" s="235"/>
      <c r="G48" s="216"/>
    </row>
    <row r="49" spans="1:7" x14ac:dyDescent="0.25">
      <c r="A49" s="85"/>
      <c r="B49" s="85" t="s">
        <v>473</v>
      </c>
      <c r="C49" s="85" t="s">
        <v>474</v>
      </c>
      <c r="D49" s="85" t="s">
        <v>475</v>
      </c>
      <c r="E49" s="85"/>
      <c r="F49" s="85" t="s">
        <v>2486</v>
      </c>
      <c r="G49" s="85"/>
    </row>
    <row r="50" spans="1:7" x14ac:dyDescent="0.25">
      <c r="A50" s="228" t="s">
        <v>1709</v>
      </c>
      <c r="B50" s="228" t="s">
        <v>2005</v>
      </c>
      <c r="C50" s="338" t="s">
        <v>82</v>
      </c>
      <c r="D50" s="338" t="s">
        <v>82</v>
      </c>
      <c r="E50" s="228"/>
      <c r="F50" s="341" t="s">
        <v>82</v>
      </c>
      <c r="G50" s="235"/>
    </row>
    <row r="51" spans="1:7" x14ac:dyDescent="0.25">
      <c r="A51" s="228" t="s">
        <v>1710</v>
      </c>
      <c r="B51" s="337" t="s">
        <v>480</v>
      </c>
      <c r="C51" s="339"/>
      <c r="D51" s="339"/>
      <c r="E51" s="228"/>
      <c r="F51" s="228"/>
      <c r="G51" s="235"/>
    </row>
    <row r="52" spans="1:7" x14ac:dyDescent="0.25">
      <c r="A52" s="228" t="s">
        <v>1711</v>
      </c>
      <c r="B52" s="337" t="s">
        <v>482</v>
      </c>
      <c r="C52" s="339"/>
      <c r="D52" s="339"/>
      <c r="E52" s="228"/>
      <c r="F52" s="228"/>
      <c r="G52" s="235"/>
    </row>
    <row r="53" spans="1:7" x14ac:dyDescent="0.25">
      <c r="A53" s="228" t="s">
        <v>1712</v>
      </c>
      <c r="B53" s="233"/>
      <c r="C53" s="228"/>
      <c r="D53" s="228"/>
      <c r="E53" s="228"/>
      <c r="F53" s="228"/>
      <c r="G53" s="235"/>
    </row>
    <row r="54" spans="1:7" x14ac:dyDescent="0.25">
      <c r="A54" s="228" t="s">
        <v>1713</v>
      </c>
      <c r="B54" s="233"/>
      <c r="C54" s="228"/>
      <c r="D54" s="228"/>
      <c r="E54" s="228"/>
      <c r="F54" s="228"/>
      <c r="G54" s="235"/>
    </row>
    <row r="55" spans="1:7" x14ac:dyDescent="0.25">
      <c r="A55" s="228" t="s">
        <v>1714</v>
      </c>
      <c r="B55" s="233"/>
      <c r="C55" s="228"/>
      <c r="D55" s="228"/>
      <c r="E55" s="228"/>
      <c r="F55" s="228"/>
      <c r="G55" s="235"/>
    </row>
    <row r="56" spans="1:7" x14ac:dyDescent="0.25">
      <c r="A56" s="228" t="s">
        <v>1715</v>
      </c>
      <c r="B56" s="233"/>
      <c r="C56" s="228"/>
      <c r="D56" s="228"/>
      <c r="E56" s="228"/>
      <c r="F56" s="228"/>
      <c r="G56" s="235"/>
    </row>
    <row r="57" spans="1:7" x14ac:dyDescent="0.25">
      <c r="A57" s="85"/>
      <c r="B57" s="85" t="s">
        <v>485</v>
      </c>
      <c r="C57" s="85" t="s">
        <v>486</v>
      </c>
      <c r="D57" s="85" t="s">
        <v>487</v>
      </c>
      <c r="E57" s="85"/>
      <c r="F57" s="85" t="s">
        <v>2320</v>
      </c>
      <c r="G57" s="85"/>
    </row>
    <row r="58" spans="1:7" x14ac:dyDescent="0.25">
      <c r="A58" s="228" t="s">
        <v>1716</v>
      </c>
      <c r="B58" s="228" t="s">
        <v>489</v>
      </c>
      <c r="C58" s="340" t="s">
        <v>82</v>
      </c>
      <c r="D58" s="340" t="s">
        <v>82</v>
      </c>
      <c r="E58" s="246"/>
      <c r="F58" s="340" t="s">
        <v>82</v>
      </c>
      <c r="G58" s="235"/>
    </row>
    <row r="59" spans="1:7" x14ac:dyDescent="0.25">
      <c r="A59" s="228" t="s">
        <v>1717</v>
      </c>
      <c r="B59" s="228"/>
      <c r="C59" s="242"/>
      <c r="D59" s="242"/>
      <c r="E59" s="246"/>
      <c r="F59" s="242"/>
      <c r="G59" s="235"/>
    </row>
    <row r="60" spans="1:7" x14ac:dyDescent="0.25">
      <c r="A60" s="228" t="s">
        <v>1718</v>
      </c>
      <c r="B60" s="228"/>
      <c r="C60" s="242"/>
      <c r="D60" s="242"/>
      <c r="E60" s="246"/>
      <c r="F60" s="242"/>
      <c r="G60" s="235"/>
    </row>
    <row r="61" spans="1:7" x14ac:dyDescent="0.25">
      <c r="A61" s="228" t="s">
        <v>1719</v>
      </c>
      <c r="B61" s="228"/>
      <c r="C61" s="242"/>
      <c r="D61" s="242"/>
      <c r="E61" s="246"/>
      <c r="F61" s="242"/>
      <c r="G61" s="235"/>
    </row>
    <row r="62" spans="1:7" x14ac:dyDescent="0.25">
      <c r="A62" s="228" t="s">
        <v>1720</v>
      </c>
      <c r="B62" s="228"/>
      <c r="C62" s="242"/>
      <c r="D62" s="242"/>
      <c r="E62" s="246"/>
      <c r="F62" s="242"/>
      <c r="G62" s="235"/>
    </row>
    <row r="63" spans="1:7" x14ac:dyDescent="0.25">
      <c r="A63" s="228" t="s">
        <v>1721</v>
      </c>
      <c r="B63" s="228"/>
      <c r="C63" s="242"/>
      <c r="D63" s="242"/>
      <c r="E63" s="246"/>
      <c r="F63" s="242"/>
      <c r="G63" s="235"/>
    </row>
    <row r="64" spans="1:7" x14ac:dyDescent="0.25">
      <c r="A64" s="228" t="s">
        <v>1722</v>
      </c>
      <c r="B64" s="228"/>
      <c r="C64" s="242"/>
      <c r="D64" s="242"/>
      <c r="E64" s="246"/>
      <c r="F64" s="242"/>
      <c r="G64" s="235"/>
    </row>
    <row r="65" spans="1:7" x14ac:dyDescent="0.25">
      <c r="A65" s="85"/>
      <c r="B65" s="85" t="s">
        <v>496</v>
      </c>
      <c r="C65" s="85" t="s">
        <v>486</v>
      </c>
      <c r="D65" s="85" t="s">
        <v>487</v>
      </c>
      <c r="E65" s="85"/>
      <c r="F65" s="85" t="s">
        <v>2320</v>
      </c>
      <c r="G65" s="85"/>
    </row>
    <row r="66" spans="1:7" x14ac:dyDescent="0.25">
      <c r="A66" s="228" t="s">
        <v>1723</v>
      </c>
      <c r="B66" s="234" t="s">
        <v>498</v>
      </c>
      <c r="C66" s="241">
        <f>SUM(C67:C93)</f>
        <v>0</v>
      </c>
      <c r="D66" s="241">
        <f>SUM(D67:D93)</f>
        <v>0</v>
      </c>
      <c r="E66" s="242"/>
      <c r="F66" s="241">
        <f>SUM(F67:F93)</f>
        <v>0</v>
      </c>
      <c r="G66" s="235"/>
    </row>
    <row r="67" spans="1:7" x14ac:dyDescent="0.25">
      <c r="A67" s="228" t="s">
        <v>1724</v>
      </c>
      <c r="B67" s="228" t="s">
        <v>500</v>
      </c>
      <c r="C67" s="340" t="s">
        <v>82</v>
      </c>
      <c r="D67" s="340" t="s">
        <v>82</v>
      </c>
      <c r="E67" s="242"/>
      <c r="F67" s="340" t="s">
        <v>82</v>
      </c>
      <c r="G67" s="235"/>
    </row>
    <row r="68" spans="1:7" x14ac:dyDescent="0.25">
      <c r="A68" s="228" t="s">
        <v>1725</v>
      </c>
      <c r="B68" s="228" t="s">
        <v>502</v>
      </c>
      <c r="C68" s="340" t="s">
        <v>82</v>
      </c>
      <c r="D68" s="340" t="s">
        <v>82</v>
      </c>
      <c r="E68" s="242"/>
      <c r="F68" s="340" t="s">
        <v>82</v>
      </c>
      <c r="G68" s="235"/>
    </row>
    <row r="69" spans="1:7" x14ac:dyDescent="0.25">
      <c r="A69" s="228" t="s">
        <v>1726</v>
      </c>
      <c r="B69" s="228" t="s">
        <v>504</v>
      </c>
      <c r="C69" s="340" t="s">
        <v>82</v>
      </c>
      <c r="D69" s="340" t="s">
        <v>82</v>
      </c>
      <c r="E69" s="242"/>
      <c r="F69" s="340" t="s">
        <v>82</v>
      </c>
      <c r="G69" s="235"/>
    </row>
    <row r="70" spans="1:7" x14ac:dyDescent="0.25">
      <c r="A70" s="228" t="s">
        <v>1727</v>
      </c>
      <c r="B70" s="228" t="s">
        <v>506</v>
      </c>
      <c r="C70" s="340" t="s">
        <v>82</v>
      </c>
      <c r="D70" s="340" t="s">
        <v>82</v>
      </c>
      <c r="E70" s="242"/>
      <c r="F70" s="340" t="s">
        <v>82</v>
      </c>
      <c r="G70" s="235"/>
    </row>
    <row r="71" spans="1:7" x14ac:dyDescent="0.25">
      <c r="A71" s="228" t="s">
        <v>1728</v>
      </c>
      <c r="B71" s="228" t="s">
        <v>508</v>
      </c>
      <c r="C71" s="340" t="s">
        <v>82</v>
      </c>
      <c r="D71" s="340" t="s">
        <v>82</v>
      </c>
      <c r="E71" s="242"/>
      <c r="F71" s="340" t="s">
        <v>82</v>
      </c>
      <c r="G71" s="235"/>
    </row>
    <row r="72" spans="1:7" x14ac:dyDescent="0.25">
      <c r="A72" s="228" t="s">
        <v>1729</v>
      </c>
      <c r="B72" s="228" t="s">
        <v>2321</v>
      </c>
      <c r="C72" s="340" t="s">
        <v>82</v>
      </c>
      <c r="D72" s="340" t="s">
        <v>82</v>
      </c>
      <c r="E72" s="242"/>
      <c r="F72" s="340" t="s">
        <v>82</v>
      </c>
      <c r="G72" s="235"/>
    </row>
    <row r="73" spans="1:7" x14ac:dyDescent="0.25">
      <c r="A73" s="228" t="s">
        <v>1730</v>
      </c>
      <c r="B73" s="228" t="s">
        <v>511</v>
      </c>
      <c r="C73" s="340" t="s">
        <v>82</v>
      </c>
      <c r="D73" s="340" t="s">
        <v>82</v>
      </c>
      <c r="E73" s="242"/>
      <c r="F73" s="340" t="s">
        <v>82</v>
      </c>
      <c r="G73" s="235"/>
    </row>
    <row r="74" spans="1:7" x14ac:dyDescent="0.25">
      <c r="A74" s="228" t="s">
        <v>1731</v>
      </c>
      <c r="B74" s="228" t="s">
        <v>513</v>
      </c>
      <c r="C74" s="340" t="s">
        <v>82</v>
      </c>
      <c r="D74" s="340" t="s">
        <v>82</v>
      </c>
      <c r="E74" s="242"/>
      <c r="F74" s="340" t="s">
        <v>82</v>
      </c>
      <c r="G74" s="235"/>
    </row>
    <row r="75" spans="1:7" x14ac:dyDescent="0.25">
      <c r="A75" s="228" t="s">
        <v>1732</v>
      </c>
      <c r="B75" s="228" t="s">
        <v>515</v>
      </c>
      <c r="C75" s="340" t="s">
        <v>82</v>
      </c>
      <c r="D75" s="340" t="s">
        <v>82</v>
      </c>
      <c r="E75" s="242"/>
      <c r="F75" s="340" t="s">
        <v>82</v>
      </c>
      <c r="G75" s="235"/>
    </row>
    <row r="76" spans="1:7" x14ac:dyDescent="0.25">
      <c r="A76" s="228" t="s">
        <v>1733</v>
      </c>
      <c r="B76" s="228" t="s">
        <v>517</v>
      </c>
      <c r="C76" s="340" t="s">
        <v>82</v>
      </c>
      <c r="D76" s="340" t="s">
        <v>82</v>
      </c>
      <c r="E76" s="242"/>
      <c r="F76" s="340" t="s">
        <v>82</v>
      </c>
      <c r="G76" s="235"/>
    </row>
    <row r="77" spans="1:7" x14ac:dyDescent="0.25">
      <c r="A77" s="228" t="s">
        <v>1734</v>
      </c>
      <c r="B77" s="228" t="s">
        <v>519</v>
      </c>
      <c r="C77" s="340" t="s">
        <v>82</v>
      </c>
      <c r="D77" s="340" t="s">
        <v>82</v>
      </c>
      <c r="E77" s="242"/>
      <c r="F77" s="340" t="s">
        <v>82</v>
      </c>
      <c r="G77" s="235"/>
    </row>
    <row r="78" spans="1:7" x14ac:dyDescent="0.25">
      <c r="A78" s="228" t="s">
        <v>1735</v>
      </c>
      <c r="B78" s="228" t="s">
        <v>521</v>
      </c>
      <c r="C78" s="340" t="s">
        <v>82</v>
      </c>
      <c r="D78" s="340" t="s">
        <v>82</v>
      </c>
      <c r="E78" s="242"/>
      <c r="F78" s="340" t="s">
        <v>82</v>
      </c>
      <c r="G78" s="235"/>
    </row>
    <row r="79" spans="1:7" x14ac:dyDescent="0.25">
      <c r="A79" s="228" t="s">
        <v>1736</v>
      </c>
      <c r="B79" s="228" t="s">
        <v>523</v>
      </c>
      <c r="C79" s="340" t="s">
        <v>82</v>
      </c>
      <c r="D79" s="340" t="s">
        <v>82</v>
      </c>
      <c r="E79" s="242"/>
      <c r="F79" s="340" t="s">
        <v>82</v>
      </c>
      <c r="G79" s="235"/>
    </row>
    <row r="80" spans="1:7" x14ac:dyDescent="0.25">
      <c r="A80" s="228" t="s">
        <v>1737</v>
      </c>
      <c r="B80" s="228" t="s">
        <v>525</v>
      </c>
      <c r="C80" s="340" t="s">
        <v>82</v>
      </c>
      <c r="D80" s="340" t="s">
        <v>82</v>
      </c>
      <c r="E80" s="242"/>
      <c r="F80" s="340" t="s">
        <v>82</v>
      </c>
      <c r="G80" s="235"/>
    </row>
    <row r="81" spans="1:7" x14ac:dyDescent="0.25">
      <c r="A81" s="228" t="s">
        <v>1738</v>
      </c>
      <c r="B81" s="228" t="s">
        <v>527</v>
      </c>
      <c r="C81" s="340" t="s">
        <v>82</v>
      </c>
      <c r="D81" s="340" t="s">
        <v>82</v>
      </c>
      <c r="E81" s="242"/>
      <c r="F81" s="340" t="s">
        <v>82</v>
      </c>
      <c r="G81" s="235"/>
    </row>
    <row r="82" spans="1:7" x14ac:dyDescent="0.25">
      <c r="A82" s="228" t="s">
        <v>1739</v>
      </c>
      <c r="B82" s="228" t="s">
        <v>3</v>
      </c>
      <c r="C82" s="340" t="s">
        <v>82</v>
      </c>
      <c r="D82" s="340" t="s">
        <v>82</v>
      </c>
      <c r="E82" s="242"/>
      <c r="F82" s="340" t="s">
        <v>82</v>
      </c>
      <c r="G82" s="235"/>
    </row>
    <row r="83" spans="1:7" x14ac:dyDescent="0.25">
      <c r="A83" s="228" t="s">
        <v>1740</v>
      </c>
      <c r="B83" s="228" t="s">
        <v>530</v>
      </c>
      <c r="C83" s="340" t="s">
        <v>82</v>
      </c>
      <c r="D83" s="340" t="s">
        <v>82</v>
      </c>
      <c r="E83" s="242"/>
      <c r="F83" s="340" t="s">
        <v>82</v>
      </c>
      <c r="G83" s="235"/>
    </row>
    <row r="84" spans="1:7" x14ac:dyDescent="0.25">
      <c r="A84" s="228" t="s">
        <v>1741</v>
      </c>
      <c r="B84" s="228" t="s">
        <v>532</v>
      </c>
      <c r="C84" s="340" t="s">
        <v>82</v>
      </c>
      <c r="D84" s="340" t="s">
        <v>82</v>
      </c>
      <c r="E84" s="242"/>
      <c r="F84" s="340" t="s">
        <v>82</v>
      </c>
      <c r="G84" s="235"/>
    </row>
    <row r="85" spans="1:7" x14ac:dyDescent="0.25">
      <c r="A85" s="228" t="s">
        <v>1742</v>
      </c>
      <c r="B85" s="228" t="s">
        <v>534</v>
      </c>
      <c r="C85" s="340" t="s">
        <v>82</v>
      </c>
      <c r="D85" s="340" t="s">
        <v>82</v>
      </c>
      <c r="E85" s="242"/>
      <c r="F85" s="340" t="s">
        <v>82</v>
      </c>
      <c r="G85" s="235"/>
    </row>
    <row r="86" spans="1:7" x14ac:dyDescent="0.25">
      <c r="A86" s="228" t="s">
        <v>1743</v>
      </c>
      <c r="B86" s="228" t="s">
        <v>536</v>
      </c>
      <c r="C86" s="340" t="s">
        <v>82</v>
      </c>
      <c r="D86" s="340" t="s">
        <v>82</v>
      </c>
      <c r="E86" s="242"/>
      <c r="F86" s="340" t="s">
        <v>82</v>
      </c>
      <c r="G86" s="235"/>
    </row>
    <row r="87" spans="1:7" x14ac:dyDescent="0.25">
      <c r="A87" s="228" t="s">
        <v>1744</v>
      </c>
      <c r="B87" s="228" t="s">
        <v>538</v>
      </c>
      <c r="C87" s="340" t="s">
        <v>82</v>
      </c>
      <c r="D87" s="340" t="s">
        <v>82</v>
      </c>
      <c r="E87" s="242"/>
      <c r="F87" s="340" t="s">
        <v>82</v>
      </c>
      <c r="G87" s="235"/>
    </row>
    <row r="88" spans="1:7" x14ac:dyDescent="0.25">
      <c r="A88" s="228" t="s">
        <v>1745</v>
      </c>
      <c r="B88" s="228" t="s">
        <v>540</v>
      </c>
      <c r="C88" s="340" t="s">
        <v>82</v>
      </c>
      <c r="D88" s="340" t="s">
        <v>82</v>
      </c>
      <c r="E88" s="242"/>
      <c r="F88" s="340" t="s">
        <v>82</v>
      </c>
      <c r="G88" s="235"/>
    </row>
    <row r="89" spans="1:7" x14ac:dyDescent="0.25">
      <c r="A89" s="228" t="s">
        <v>1746</v>
      </c>
      <c r="B89" s="228" t="s">
        <v>542</v>
      </c>
      <c r="C89" s="340" t="s">
        <v>82</v>
      </c>
      <c r="D89" s="340" t="s">
        <v>82</v>
      </c>
      <c r="E89" s="242"/>
      <c r="F89" s="340" t="s">
        <v>82</v>
      </c>
      <c r="G89" s="235"/>
    </row>
    <row r="90" spans="1:7" x14ac:dyDescent="0.25">
      <c r="A90" s="228" t="s">
        <v>1747</v>
      </c>
      <c r="B90" s="228" t="s">
        <v>544</v>
      </c>
      <c r="C90" s="340" t="s">
        <v>82</v>
      </c>
      <c r="D90" s="340" t="s">
        <v>82</v>
      </c>
      <c r="E90" s="242"/>
      <c r="F90" s="340" t="s">
        <v>82</v>
      </c>
      <c r="G90" s="235"/>
    </row>
    <row r="91" spans="1:7" x14ac:dyDescent="0.25">
      <c r="A91" s="228" t="s">
        <v>1748</v>
      </c>
      <c r="B91" s="228" t="s">
        <v>546</v>
      </c>
      <c r="C91" s="340" t="s">
        <v>82</v>
      </c>
      <c r="D91" s="340" t="s">
        <v>82</v>
      </c>
      <c r="E91" s="242"/>
      <c r="F91" s="340" t="s">
        <v>82</v>
      </c>
      <c r="G91" s="235"/>
    </row>
    <row r="92" spans="1:7" x14ac:dyDescent="0.25">
      <c r="A92" s="228" t="s">
        <v>1749</v>
      </c>
      <c r="B92" s="228" t="s">
        <v>548</v>
      </c>
      <c r="C92" s="340" t="s">
        <v>82</v>
      </c>
      <c r="D92" s="340" t="s">
        <v>82</v>
      </c>
      <c r="E92" s="242"/>
      <c r="F92" s="340" t="s">
        <v>82</v>
      </c>
      <c r="G92" s="235"/>
    </row>
    <row r="93" spans="1:7" x14ac:dyDescent="0.25">
      <c r="A93" s="228" t="s">
        <v>1750</v>
      </c>
      <c r="B93" s="228" t="s">
        <v>6</v>
      </c>
      <c r="C93" s="340" t="s">
        <v>82</v>
      </c>
      <c r="D93" s="340" t="s">
        <v>82</v>
      </c>
      <c r="E93" s="242"/>
      <c r="F93" s="340" t="s">
        <v>82</v>
      </c>
      <c r="G93" s="235"/>
    </row>
    <row r="94" spans="1:7" x14ac:dyDescent="0.25">
      <c r="A94" s="228" t="s">
        <v>1751</v>
      </c>
      <c r="B94" s="234" t="s">
        <v>313</v>
      </c>
      <c r="C94" s="241">
        <f>SUM(C95:C97)</f>
        <v>0</v>
      </c>
      <c r="D94" s="241">
        <f>SUM(D95:D97)</f>
        <v>0</v>
      </c>
      <c r="E94" s="241"/>
      <c r="F94" s="241">
        <f>SUM(F95:F97)</f>
        <v>0</v>
      </c>
      <c r="G94" s="235"/>
    </row>
    <row r="95" spans="1:7" x14ac:dyDescent="0.25">
      <c r="A95" s="228" t="s">
        <v>1752</v>
      </c>
      <c r="B95" s="228" t="s">
        <v>554</v>
      </c>
      <c r="C95" s="340" t="s">
        <v>82</v>
      </c>
      <c r="D95" s="340" t="s">
        <v>82</v>
      </c>
      <c r="E95" s="242"/>
      <c r="F95" s="340" t="s">
        <v>82</v>
      </c>
      <c r="G95" s="235"/>
    </row>
    <row r="96" spans="1:7" x14ac:dyDescent="0.25">
      <c r="A96" s="228" t="s">
        <v>1753</v>
      </c>
      <c r="B96" s="228" t="s">
        <v>556</v>
      </c>
      <c r="C96" s="340" t="s">
        <v>82</v>
      </c>
      <c r="D96" s="340" t="s">
        <v>82</v>
      </c>
      <c r="E96" s="242"/>
      <c r="F96" s="340" t="s">
        <v>82</v>
      </c>
      <c r="G96" s="235"/>
    </row>
    <row r="97" spans="1:7" x14ac:dyDescent="0.25">
      <c r="A97" s="228" t="s">
        <v>1754</v>
      </c>
      <c r="B97" s="228" t="s">
        <v>2</v>
      </c>
      <c r="C97" s="340" t="s">
        <v>82</v>
      </c>
      <c r="D97" s="340" t="s">
        <v>82</v>
      </c>
      <c r="E97" s="242"/>
      <c r="F97" s="340" t="s">
        <v>82</v>
      </c>
      <c r="G97" s="235"/>
    </row>
    <row r="98" spans="1:7" x14ac:dyDescent="0.25">
      <c r="A98" s="228" t="s">
        <v>1755</v>
      </c>
      <c r="B98" s="234" t="s">
        <v>143</v>
      </c>
      <c r="C98" s="241">
        <f>SUM(C99:C109)</f>
        <v>0</v>
      </c>
      <c r="D98" s="241">
        <f>SUM(D99:D109)</f>
        <v>0</v>
      </c>
      <c r="E98" s="241"/>
      <c r="F98" s="241">
        <f>SUM(F99:F109)</f>
        <v>0</v>
      </c>
      <c r="G98" s="235"/>
    </row>
    <row r="99" spans="1:7" x14ac:dyDescent="0.25">
      <c r="A99" s="228" t="s">
        <v>1756</v>
      </c>
      <c r="B99" s="235" t="s">
        <v>315</v>
      </c>
      <c r="C99" s="340" t="s">
        <v>82</v>
      </c>
      <c r="D99" s="340" t="s">
        <v>82</v>
      </c>
      <c r="E99" s="242"/>
      <c r="F99" s="340" t="s">
        <v>82</v>
      </c>
      <c r="G99" s="235"/>
    </row>
    <row r="100" spans="1:7" s="216" customFormat="1" x14ac:dyDescent="0.25">
      <c r="A100" s="228" t="s">
        <v>1757</v>
      </c>
      <c r="B100" s="228" t="s">
        <v>551</v>
      </c>
      <c r="C100" s="340" t="s">
        <v>82</v>
      </c>
      <c r="D100" s="340" t="s">
        <v>82</v>
      </c>
      <c r="E100" s="242"/>
      <c r="F100" s="340" t="s">
        <v>82</v>
      </c>
      <c r="G100" s="235"/>
    </row>
    <row r="101" spans="1:7" x14ac:dyDescent="0.25">
      <c r="A101" s="228" t="s">
        <v>1758</v>
      </c>
      <c r="B101" s="235" t="s">
        <v>317</v>
      </c>
      <c r="C101" s="340" t="s">
        <v>82</v>
      </c>
      <c r="D101" s="340" t="s">
        <v>82</v>
      </c>
      <c r="E101" s="242"/>
      <c r="F101" s="340" t="s">
        <v>82</v>
      </c>
      <c r="G101" s="235"/>
    </row>
    <row r="102" spans="1:7" x14ac:dyDescent="0.25">
      <c r="A102" s="228" t="s">
        <v>1759</v>
      </c>
      <c r="B102" s="235" t="s">
        <v>319</v>
      </c>
      <c r="C102" s="340" t="s">
        <v>82</v>
      </c>
      <c r="D102" s="340" t="s">
        <v>82</v>
      </c>
      <c r="E102" s="242"/>
      <c r="F102" s="340" t="s">
        <v>82</v>
      </c>
      <c r="G102" s="235"/>
    </row>
    <row r="103" spans="1:7" x14ac:dyDescent="0.25">
      <c r="A103" s="228" t="s">
        <v>1760</v>
      </c>
      <c r="B103" s="235" t="s">
        <v>12</v>
      </c>
      <c r="C103" s="340" t="s">
        <v>82</v>
      </c>
      <c r="D103" s="340" t="s">
        <v>82</v>
      </c>
      <c r="E103" s="242"/>
      <c r="F103" s="340" t="s">
        <v>82</v>
      </c>
      <c r="G103" s="235"/>
    </row>
    <row r="104" spans="1:7" x14ac:dyDescent="0.25">
      <c r="A104" s="228" t="s">
        <v>1761</v>
      </c>
      <c r="B104" s="235" t="s">
        <v>322</v>
      </c>
      <c r="C104" s="340" t="s">
        <v>82</v>
      </c>
      <c r="D104" s="340" t="s">
        <v>82</v>
      </c>
      <c r="E104" s="242"/>
      <c r="F104" s="340" t="s">
        <v>82</v>
      </c>
      <c r="G104" s="235"/>
    </row>
    <row r="105" spans="1:7" x14ac:dyDescent="0.25">
      <c r="A105" s="228" t="s">
        <v>1762</v>
      </c>
      <c r="B105" s="235" t="s">
        <v>324</v>
      </c>
      <c r="C105" s="340" t="s">
        <v>82</v>
      </c>
      <c r="D105" s="340" t="s">
        <v>82</v>
      </c>
      <c r="E105" s="242"/>
      <c r="F105" s="340" t="s">
        <v>82</v>
      </c>
      <c r="G105" s="235"/>
    </row>
    <row r="106" spans="1:7" x14ac:dyDescent="0.25">
      <c r="A106" s="228" t="s">
        <v>1763</v>
      </c>
      <c r="B106" s="235" t="s">
        <v>326</v>
      </c>
      <c r="C106" s="340" t="s">
        <v>82</v>
      </c>
      <c r="D106" s="340" t="s">
        <v>82</v>
      </c>
      <c r="E106" s="242"/>
      <c r="F106" s="340" t="s">
        <v>82</v>
      </c>
      <c r="G106" s="235"/>
    </row>
    <row r="107" spans="1:7" x14ac:dyDescent="0.25">
      <c r="A107" s="228" t="s">
        <v>1764</v>
      </c>
      <c r="B107" s="235" t="s">
        <v>328</v>
      </c>
      <c r="C107" s="340" t="s">
        <v>82</v>
      </c>
      <c r="D107" s="340" t="s">
        <v>82</v>
      </c>
      <c r="E107" s="242"/>
      <c r="F107" s="340" t="s">
        <v>82</v>
      </c>
      <c r="G107" s="235"/>
    </row>
    <row r="108" spans="1:7" x14ac:dyDescent="0.25">
      <c r="A108" s="228" t="s">
        <v>1765</v>
      </c>
      <c r="B108" s="235" t="s">
        <v>330</v>
      </c>
      <c r="C108" s="340" t="s">
        <v>82</v>
      </c>
      <c r="D108" s="340" t="s">
        <v>82</v>
      </c>
      <c r="E108" s="242"/>
      <c r="F108" s="340" t="s">
        <v>82</v>
      </c>
      <c r="G108" s="235"/>
    </row>
    <row r="109" spans="1:7" x14ac:dyDescent="0.25">
      <c r="A109" s="228" t="s">
        <v>1766</v>
      </c>
      <c r="B109" s="235" t="s">
        <v>143</v>
      </c>
      <c r="C109" s="340" t="s">
        <v>82</v>
      </c>
      <c r="D109" s="340" t="s">
        <v>82</v>
      </c>
      <c r="E109" s="242"/>
      <c r="F109" s="340" t="s">
        <v>82</v>
      </c>
      <c r="G109" s="235"/>
    </row>
    <row r="110" spans="1:7" x14ac:dyDescent="0.25">
      <c r="A110" s="228" t="s">
        <v>2039</v>
      </c>
      <c r="B110" s="336" t="s">
        <v>147</v>
      </c>
      <c r="C110" s="340"/>
      <c r="D110" s="340"/>
      <c r="E110" s="242"/>
      <c r="F110" s="340"/>
      <c r="G110" s="235"/>
    </row>
    <row r="111" spans="1:7" x14ac:dyDescent="0.25">
      <c r="A111" s="228" t="s">
        <v>2040</v>
      </c>
      <c r="B111" s="336" t="s">
        <v>147</v>
      </c>
      <c r="C111" s="340"/>
      <c r="D111" s="340"/>
      <c r="E111" s="242"/>
      <c r="F111" s="340"/>
      <c r="G111" s="235"/>
    </row>
    <row r="112" spans="1:7" x14ac:dyDescent="0.25">
      <c r="A112" s="228" t="s">
        <v>2041</v>
      </c>
      <c r="B112" s="336" t="s">
        <v>147</v>
      </c>
      <c r="C112" s="340"/>
      <c r="D112" s="340"/>
      <c r="E112" s="242"/>
      <c r="F112" s="340"/>
      <c r="G112" s="235"/>
    </row>
    <row r="113" spans="1:7" x14ac:dyDescent="0.25">
      <c r="A113" s="228" t="s">
        <v>2042</v>
      </c>
      <c r="B113" s="336" t="s">
        <v>147</v>
      </c>
      <c r="C113" s="340"/>
      <c r="D113" s="340"/>
      <c r="E113" s="242"/>
      <c r="F113" s="340"/>
      <c r="G113" s="235"/>
    </row>
    <row r="114" spans="1:7" x14ac:dyDescent="0.25">
      <c r="A114" s="228" t="s">
        <v>2043</v>
      </c>
      <c r="B114" s="336" t="s">
        <v>147</v>
      </c>
      <c r="C114" s="340"/>
      <c r="D114" s="340"/>
      <c r="E114" s="242"/>
      <c r="F114" s="340"/>
      <c r="G114" s="235"/>
    </row>
    <row r="115" spans="1:7" x14ac:dyDescent="0.25">
      <c r="A115" s="228" t="s">
        <v>2044</v>
      </c>
      <c r="B115" s="336" t="s">
        <v>147</v>
      </c>
      <c r="C115" s="340"/>
      <c r="D115" s="340"/>
      <c r="E115" s="242"/>
      <c r="F115" s="340"/>
      <c r="G115" s="235"/>
    </row>
    <row r="116" spans="1:7" x14ac:dyDescent="0.25">
      <c r="A116" s="228" t="s">
        <v>2045</v>
      </c>
      <c r="B116" s="336" t="s">
        <v>147</v>
      </c>
      <c r="C116" s="340"/>
      <c r="D116" s="340"/>
      <c r="E116" s="242"/>
      <c r="F116" s="340"/>
      <c r="G116" s="235"/>
    </row>
    <row r="117" spans="1:7" x14ac:dyDescent="0.25">
      <c r="A117" s="228" t="s">
        <v>2046</v>
      </c>
      <c r="B117" s="336" t="s">
        <v>147</v>
      </c>
      <c r="C117" s="340"/>
      <c r="D117" s="340"/>
      <c r="E117" s="242"/>
      <c r="F117" s="340"/>
      <c r="G117" s="235"/>
    </row>
    <row r="118" spans="1:7" x14ac:dyDescent="0.25">
      <c r="A118" s="228" t="s">
        <v>2047</v>
      </c>
      <c r="B118" s="336" t="s">
        <v>147</v>
      </c>
      <c r="C118" s="340"/>
      <c r="D118" s="340"/>
      <c r="E118" s="242"/>
      <c r="F118" s="340"/>
      <c r="G118" s="235"/>
    </row>
    <row r="119" spans="1:7" x14ac:dyDescent="0.25">
      <c r="A119" s="228" t="s">
        <v>2048</v>
      </c>
      <c r="B119" s="336" t="s">
        <v>147</v>
      </c>
      <c r="C119" s="340"/>
      <c r="D119" s="340"/>
      <c r="E119" s="242"/>
      <c r="F119" s="340"/>
      <c r="G119" s="235"/>
    </row>
    <row r="120" spans="1:7" x14ac:dyDescent="0.25">
      <c r="A120" s="85"/>
      <c r="B120" s="85" t="s">
        <v>1575</v>
      </c>
      <c r="C120" s="85" t="s">
        <v>486</v>
      </c>
      <c r="D120" s="85" t="s">
        <v>487</v>
      </c>
      <c r="E120" s="85"/>
      <c r="F120" s="85" t="s">
        <v>454</v>
      </c>
      <c r="G120" s="85"/>
    </row>
    <row r="121" spans="1:7" x14ac:dyDescent="0.25">
      <c r="A121" s="228" t="s">
        <v>1767</v>
      </c>
      <c r="B121" s="333" t="s">
        <v>579</v>
      </c>
      <c r="C121" s="340" t="s">
        <v>82</v>
      </c>
      <c r="D121" s="340" t="s">
        <v>82</v>
      </c>
      <c r="E121" s="242"/>
      <c r="F121" s="340" t="s">
        <v>82</v>
      </c>
      <c r="G121" s="235"/>
    </row>
    <row r="122" spans="1:7" x14ac:dyDescent="0.25">
      <c r="A122" s="228" t="s">
        <v>1768</v>
      </c>
      <c r="B122" s="333" t="s">
        <v>579</v>
      </c>
      <c r="C122" s="340" t="s">
        <v>82</v>
      </c>
      <c r="D122" s="340" t="s">
        <v>82</v>
      </c>
      <c r="E122" s="242"/>
      <c r="F122" s="340" t="s">
        <v>82</v>
      </c>
      <c r="G122" s="235"/>
    </row>
    <row r="123" spans="1:7" x14ac:dyDescent="0.25">
      <c r="A123" s="228" t="s">
        <v>1769</v>
      </c>
      <c r="B123" s="333" t="s">
        <v>579</v>
      </c>
      <c r="C123" s="340" t="s">
        <v>82</v>
      </c>
      <c r="D123" s="340" t="s">
        <v>82</v>
      </c>
      <c r="E123" s="242"/>
      <c r="F123" s="340" t="s">
        <v>82</v>
      </c>
      <c r="G123" s="235"/>
    </row>
    <row r="124" spans="1:7" x14ac:dyDescent="0.25">
      <c r="A124" s="228" t="s">
        <v>1770</v>
      </c>
      <c r="B124" s="333" t="s">
        <v>579</v>
      </c>
      <c r="C124" s="340" t="s">
        <v>82</v>
      </c>
      <c r="D124" s="340" t="s">
        <v>82</v>
      </c>
      <c r="E124" s="242"/>
      <c r="F124" s="340" t="s">
        <v>82</v>
      </c>
      <c r="G124" s="235"/>
    </row>
    <row r="125" spans="1:7" x14ac:dyDescent="0.25">
      <c r="A125" s="228" t="s">
        <v>1771</v>
      </c>
      <c r="B125" s="333" t="s">
        <v>579</v>
      </c>
      <c r="C125" s="340" t="s">
        <v>82</v>
      </c>
      <c r="D125" s="340" t="s">
        <v>82</v>
      </c>
      <c r="E125" s="242"/>
      <c r="F125" s="340" t="s">
        <v>82</v>
      </c>
      <c r="G125" s="235"/>
    </row>
    <row r="126" spans="1:7" x14ac:dyDescent="0.25">
      <c r="A126" s="228" t="s">
        <v>1772</v>
      </c>
      <c r="B126" s="333" t="s">
        <v>579</v>
      </c>
      <c r="C126" s="340" t="s">
        <v>82</v>
      </c>
      <c r="D126" s="340" t="s">
        <v>82</v>
      </c>
      <c r="E126" s="242"/>
      <c r="F126" s="340" t="s">
        <v>82</v>
      </c>
      <c r="G126" s="235"/>
    </row>
    <row r="127" spans="1:7" x14ac:dyDescent="0.25">
      <c r="A127" s="228" t="s">
        <v>1773</v>
      </c>
      <c r="B127" s="333" t="s">
        <v>579</v>
      </c>
      <c r="C127" s="340" t="s">
        <v>82</v>
      </c>
      <c r="D127" s="340" t="s">
        <v>82</v>
      </c>
      <c r="E127" s="242"/>
      <c r="F127" s="340" t="s">
        <v>82</v>
      </c>
      <c r="G127" s="235"/>
    </row>
    <row r="128" spans="1:7" x14ac:dyDescent="0.25">
      <c r="A128" s="228" t="s">
        <v>1774</v>
      </c>
      <c r="B128" s="333" t="s">
        <v>579</v>
      </c>
      <c r="C128" s="340" t="s">
        <v>82</v>
      </c>
      <c r="D128" s="340" t="s">
        <v>82</v>
      </c>
      <c r="E128" s="242"/>
      <c r="F128" s="340" t="s">
        <v>82</v>
      </c>
      <c r="G128" s="235"/>
    </row>
    <row r="129" spans="1:7" x14ac:dyDescent="0.25">
      <c r="A129" s="228" t="s">
        <v>1775</v>
      </c>
      <c r="B129" s="333" t="s">
        <v>579</v>
      </c>
      <c r="C129" s="340" t="s">
        <v>82</v>
      </c>
      <c r="D129" s="340" t="s">
        <v>82</v>
      </c>
      <c r="E129" s="242"/>
      <c r="F129" s="340" t="s">
        <v>82</v>
      </c>
      <c r="G129" s="235"/>
    </row>
    <row r="130" spans="1:7" x14ac:dyDescent="0.25">
      <c r="A130" s="228" t="s">
        <v>1776</v>
      </c>
      <c r="B130" s="333" t="s">
        <v>579</v>
      </c>
      <c r="C130" s="340" t="s">
        <v>82</v>
      </c>
      <c r="D130" s="340" t="s">
        <v>82</v>
      </c>
      <c r="E130" s="242"/>
      <c r="F130" s="340" t="s">
        <v>82</v>
      </c>
      <c r="G130" s="235"/>
    </row>
    <row r="131" spans="1:7" x14ac:dyDescent="0.25">
      <c r="A131" s="228" t="s">
        <v>1777</v>
      </c>
      <c r="B131" s="333" t="s">
        <v>579</v>
      </c>
      <c r="C131" s="340" t="s">
        <v>82</v>
      </c>
      <c r="D131" s="340" t="s">
        <v>82</v>
      </c>
      <c r="E131" s="242"/>
      <c r="F131" s="340" t="s">
        <v>82</v>
      </c>
      <c r="G131" s="235"/>
    </row>
    <row r="132" spans="1:7" x14ac:dyDescent="0.25">
      <c r="A132" s="228" t="s">
        <v>1778</v>
      </c>
      <c r="B132" s="333" t="s">
        <v>579</v>
      </c>
      <c r="C132" s="340" t="s">
        <v>82</v>
      </c>
      <c r="D132" s="340" t="s">
        <v>82</v>
      </c>
      <c r="E132" s="242"/>
      <c r="F132" s="340" t="s">
        <v>82</v>
      </c>
      <c r="G132" s="235"/>
    </row>
    <row r="133" spans="1:7" x14ac:dyDescent="0.25">
      <c r="A133" s="228" t="s">
        <v>1779</v>
      </c>
      <c r="B133" s="333" t="s">
        <v>579</v>
      </c>
      <c r="C133" s="340" t="s">
        <v>82</v>
      </c>
      <c r="D133" s="340" t="s">
        <v>82</v>
      </c>
      <c r="E133" s="242"/>
      <c r="F133" s="340" t="s">
        <v>82</v>
      </c>
      <c r="G133" s="235"/>
    </row>
    <row r="134" spans="1:7" x14ac:dyDescent="0.25">
      <c r="A134" s="228" t="s">
        <v>1780</v>
      </c>
      <c r="B134" s="333" t="s">
        <v>579</v>
      </c>
      <c r="C134" s="340" t="s">
        <v>82</v>
      </c>
      <c r="D134" s="340" t="s">
        <v>82</v>
      </c>
      <c r="E134" s="242"/>
      <c r="F134" s="340" t="s">
        <v>82</v>
      </c>
      <c r="G134" s="235"/>
    </row>
    <row r="135" spans="1:7" x14ac:dyDescent="0.25">
      <c r="A135" s="228" t="s">
        <v>1781</v>
      </c>
      <c r="B135" s="333" t="s">
        <v>579</v>
      </c>
      <c r="C135" s="340" t="s">
        <v>82</v>
      </c>
      <c r="D135" s="340" t="s">
        <v>82</v>
      </c>
      <c r="E135" s="242"/>
      <c r="F135" s="340" t="s">
        <v>82</v>
      </c>
      <c r="G135" s="235"/>
    </row>
    <row r="136" spans="1:7" x14ac:dyDescent="0.25">
      <c r="A136" s="228" t="s">
        <v>1782</v>
      </c>
      <c r="B136" s="333" t="s">
        <v>579</v>
      </c>
      <c r="C136" s="340" t="s">
        <v>82</v>
      </c>
      <c r="D136" s="340" t="s">
        <v>82</v>
      </c>
      <c r="E136" s="242"/>
      <c r="F136" s="340" t="s">
        <v>82</v>
      </c>
      <c r="G136" s="235"/>
    </row>
    <row r="137" spans="1:7" x14ac:dyDescent="0.25">
      <c r="A137" s="228" t="s">
        <v>1783</v>
      </c>
      <c r="B137" s="333" t="s">
        <v>579</v>
      </c>
      <c r="C137" s="340" t="s">
        <v>82</v>
      </c>
      <c r="D137" s="340" t="s">
        <v>82</v>
      </c>
      <c r="E137" s="242"/>
      <c r="F137" s="340" t="s">
        <v>82</v>
      </c>
      <c r="G137" s="235"/>
    </row>
    <row r="138" spans="1:7" x14ac:dyDescent="0.25">
      <c r="A138" s="228" t="s">
        <v>1784</v>
      </c>
      <c r="B138" s="333" t="s">
        <v>579</v>
      </c>
      <c r="C138" s="340" t="s">
        <v>82</v>
      </c>
      <c r="D138" s="340" t="s">
        <v>82</v>
      </c>
      <c r="E138" s="242"/>
      <c r="F138" s="340" t="s">
        <v>82</v>
      </c>
      <c r="G138" s="235"/>
    </row>
    <row r="139" spans="1:7" x14ac:dyDescent="0.25">
      <c r="A139" s="228" t="s">
        <v>1785</v>
      </c>
      <c r="B139" s="333" t="s">
        <v>579</v>
      </c>
      <c r="C139" s="340" t="s">
        <v>82</v>
      </c>
      <c r="D139" s="340" t="s">
        <v>82</v>
      </c>
      <c r="E139" s="242"/>
      <c r="F139" s="340" t="s">
        <v>82</v>
      </c>
      <c r="G139" s="235"/>
    </row>
    <row r="140" spans="1:7" x14ac:dyDescent="0.25">
      <c r="A140" s="228" t="s">
        <v>1786</v>
      </c>
      <c r="B140" s="333" t="s">
        <v>579</v>
      </c>
      <c r="C140" s="340" t="s">
        <v>82</v>
      </c>
      <c r="D140" s="340" t="s">
        <v>82</v>
      </c>
      <c r="E140" s="242"/>
      <c r="F140" s="340" t="s">
        <v>82</v>
      </c>
      <c r="G140" s="235"/>
    </row>
    <row r="141" spans="1:7" x14ac:dyDescent="0.25">
      <c r="A141" s="228" t="s">
        <v>1787</v>
      </c>
      <c r="B141" s="333" t="s">
        <v>579</v>
      </c>
      <c r="C141" s="340" t="s">
        <v>82</v>
      </c>
      <c r="D141" s="340" t="s">
        <v>82</v>
      </c>
      <c r="E141" s="242"/>
      <c r="F141" s="340" t="s">
        <v>82</v>
      </c>
      <c r="G141" s="235"/>
    </row>
    <row r="142" spans="1:7" x14ac:dyDescent="0.25">
      <c r="A142" s="228" t="s">
        <v>1788</v>
      </c>
      <c r="B142" s="333" t="s">
        <v>579</v>
      </c>
      <c r="C142" s="340" t="s">
        <v>82</v>
      </c>
      <c r="D142" s="340" t="s">
        <v>82</v>
      </c>
      <c r="E142" s="242"/>
      <c r="F142" s="340" t="s">
        <v>82</v>
      </c>
      <c r="G142" s="235"/>
    </row>
    <row r="143" spans="1:7" x14ac:dyDescent="0.25">
      <c r="A143" s="228" t="s">
        <v>1789</v>
      </c>
      <c r="B143" s="333" t="s">
        <v>579</v>
      </c>
      <c r="C143" s="340" t="s">
        <v>82</v>
      </c>
      <c r="D143" s="340" t="s">
        <v>82</v>
      </c>
      <c r="E143" s="242"/>
      <c r="F143" s="340" t="s">
        <v>82</v>
      </c>
      <c r="G143" s="235"/>
    </row>
    <row r="144" spans="1:7" x14ac:dyDescent="0.25">
      <c r="A144" s="228" t="s">
        <v>1790</v>
      </c>
      <c r="B144" s="333" t="s">
        <v>579</v>
      </c>
      <c r="C144" s="340" t="s">
        <v>82</v>
      </c>
      <c r="D144" s="340" t="s">
        <v>82</v>
      </c>
      <c r="E144" s="242"/>
      <c r="F144" s="340" t="s">
        <v>82</v>
      </c>
      <c r="G144" s="235"/>
    </row>
    <row r="145" spans="1:7" x14ac:dyDescent="0.25">
      <c r="A145" s="228" t="s">
        <v>1791</v>
      </c>
      <c r="B145" s="333" t="s">
        <v>579</v>
      </c>
      <c r="C145" s="340" t="s">
        <v>82</v>
      </c>
      <c r="D145" s="340" t="s">
        <v>82</v>
      </c>
      <c r="E145" s="242"/>
      <c r="F145" s="340" t="s">
        <v>82</v>
      </c>
      <c r="G145" s="235"/>
    </row>
    <row r="146" spans="1:7" x14ac:dyDescent="0.25">
      <c r="A146" s="228" t="s">
        <v>1792</v>
      </c>
      <c r="B146" s="333" t="s">
        <v>579</v>
      </c>
      <c r="C146" s="340" t="s">
        <v>82</v>
      </c>
      <c r="D146" s="340" t="s">
        <v>82</v>
      </c>
      <c r="E146" s="242"/>
      <c r="F146" s="340" t="s">
        <v>82</v>
      </c>
      <c r="G146" s="235"/>
    </row>
    <row r="147" spans="1:7" x14ac:dyDescent="0.25">
      <c r="A147" s="228" t="s">
        <v>1793</v>
      </c>
      <c r="B147" s="333" t="s">
        <v>579</v>
      </c>
      <c r="C147" s="340" t="s">
        <v>82</v>
      </c>
      <c r="D147" s="340" t="s">
        <v>82</v>
      </c>
      <c r="E147" s="242"/>
      <c r="F147" s="340" t="s">
        <v>82</v>
      </c>
      <c r="G147" s="235"/>
    </row>
    <row r="148" spans="1:7" x14ac:dyDescent="0.25">
      <c r="A148" s="228" t="s">
        <v>1794</v>
      </c>
      <c r="B148" s="333" t="s">
        <v>579</v>
      </c>
      <c r="C148" s="340" t="s">
        <v>82</v>
      </c>
      <c r="D148" s="340" t="s">
        <v>82</v>
      </c>
      <c r="E148" s="242"/>
      <c r="F148" s="340" t="s">
        <v>82</v>
      </c>
      <c r="G148" s="235"/>
    </row>
    <row r="149" spans="1:7" x14ac:dyDescent="0.25">
      <c r="A149" s="228" t="s">
        <v>1795</v>
      </c>
      <c r="B149" s="333" t="s">
        <v>579</v>
      </c>
      <c r="C149" s="340" t="s">
        <v>82</v>
      </c>
      <c r="D149" s="340" t="s">
        <v>82</v>
      </c>
      <c r="E149" s="242"/>
      <c r="F149" s="340" t="s">
        <v>82</v>
      </c>
      <c r="G149" s="235"/>
    </row>
    <row r="150" spans="1:7" x14ac:dyDescent="0.25">
      <c r="A150" s="228" t="s">
        <v>1796</v>
      </c>
      <c r="B150" s="333" t="s">
        <v>579</v>
      </c>
      <c r="C150" s="340" t="s">
        <v>82</v>
      </c>
      <c r="D150" s="340" t="s">
        <v>82</v>
      </c>
      <c r="E150" s="242"/>
      <c r="F150" s="340" t="s">
        <v>82</v>
      </c>
      <c r="G150" s="235"/>
    </row>
    <row r="151" spans="1:7" x14ac:dyDescent="0.25">
      <c r="A151" s="228" t="s">
        <v>1797</v>
      </c>
      <c r="B151" s="333" t="s">
        <v>579</v>
      </c>
      <c r="C151" s="340" t="s">
        <v>82</v>
      </c>
      <c r="D151" s="340" t="s">
        <v>82</v>
      </c>
      <c r="E151" s="242"/>
      <c r="F151" s="340" t="s">
        <v>82</v>
      </c>
      <c r="G151" s="235"/>
    </row>
    <row r="152" spans="1:7" x14ac:dyDescent="0.25">
      <c r="A152" s="228" t="s">
        <v>1798</v>
      </c>
      <c r="B152" s="333" t="s">
        <v>579</v>
      </c>
      <c r="C152" s="340" t="s">
        <v>82</v>
      </c>
      <c r="D152" s="340" t="s">
        <v>82</v>
      </c>
      <c r="E152" s="242"/>
      <c r="F152" s="340" t="s">
        <v>82</v>
      </c>
      <c r="G152" s="235"/>
    </row>
    <row r="153" spans="1:7" x14ac:dyDescent="0.25">
      <c r="A153" s="228" t="s">
        <v>1799</v>
      </c>
      <c r="B153" s="333" t="s">
        <v>579</v>
      </c>
      <c r="C153" s="340" t="s">
        <v>82</v>
      </c>
      <c r="D153" s="340" t="s">
        <v>82</v>
      </c>
      <c r="E153" s="242"/>
      <c r="F153" s="340" t="s">
        <v>82</v>
      </c>
      <c r="G153" s="235"/>
    </row>
    <row r="154" spans="1:7" x14ac:dyDescent="0.25">
      <c r="A154" s="228" t="s">
        <v>1800</v>
      </c>
      <c r="B154" s="333" t="s">
        <v>579</v>
      </c>
      <c r="C154" s="340" t="s">
        <v>82</v>
      </c>
      <c r="D154" s="340" t="s">
        <v>82</v>
      </c>
      <c r="E154" s="242"/>
      <c r="F154" s="340" t="s">
        <v>82</v>
      </c>
      <c r="G154" s="235"/>
    </row>
    <row r="155" spans="1:7" x14ac:dyDescent="0.25">
      <c r="A155" s="228" t="s">
        <v>1801</v>
      </c>
      <c r="B155" s="333" t="s">
        <v>579</v>
      </c>
      <c r="C155" s="340" t="s">
        <v>82</v>
      </c>
      <c r="D155" s="340" t="s">
        <v>82</v>
      </c>
      <c r="E155" s="242"/>
      <c r="F155" s="340" t="s">
        <v>82</v>
      </c>
      <c r="G155" s="235"/>
    </row>
    <row r="156" spans="1:7" x14ac:dyDescent="0.25">
      <c r="A156" s="228" t="s">
        <v>1802</v>
      </c>
      <c r="B156" s="333" t="s">
        <v>579</v>
      </c>
      <c r="C156" s="340" t="s">
        <v>82</v>
      </c>
      <c r="D156" s="340" t="s">
        <v>82</v>
      </c>
      <c r="E156" s="242"/>
      <c r="F156" s="340" t="s">
        <v>82</v>
      </c>
      <c r="G156" s="235"/>
    </row>
    <row r="157" spans="1:7" x14ac:dyDescent="0.25">
      <c r="A157" s="228" t="s">
        <v>1803</v>
      </c>
      <c r="B157" s="333" t="s">
        <v>579</v>
      </c>
      <c r="C157" s="340" t="s">
        <v>82</v>
      </c>
      <c r="D157" s="340" t="s">
        <v>82</v>
      </c>
      <c r="E157" s="242"/>
      <c r="F157" s="340" t="s">
        <v>82</v>
      </c>
      <c r="G157" s="235"/>
    </row>
    <row r="158" spans="1:7" x14ac:dyDescent="0.25">
      <c r="A158" s="228" t="s">
        <v>1804</v>
      </c>
      <c r="B158" s="333" t="s">
        <v>579</v>
      </c>
      <c r="C158" s="340" t="s">
        <v>82</v>
      </c>
      <c r="D158" s="340" t="s">
        <v>82</v>
      </c>
      <c r="E158" s="242"/>
      <c r="F158" s="340" t="s">
        <v>82</v>
      </c>
      <c r="G158" s="235"/>
    </row>
    <row r="159" spans="1:7" x14ac:dyDescent="0.25">
      <c r="A159" s="228" t="s">
        <v>1805</v>
      </c>
      <c r="B159" s="333" t="s">
        <v>579</v>
      </c>
      <c r="C159" s="340" t="s">
        <v>82</v>
      </c>
      <c r="D159" s="340" t="s">
        <v>82</v>
      </c>
      <c r="E159" s="242"/>
      <c r="F159" s="340" t="s">
        <v>82</v>
      </c>
      <c r="G159" s="235"/>
    </row>
    <row r="160" spans="1:7" x14ac:dyDescent="0.25">
      <c r="A160" s="228" t="s">
        <v>1806</v>
      </c>
      <c r="B160" s="333" t="s">
        <v>579</v>
      </c>
      <c r="C160" s="340" t="s">
        <v>82</v>
      </c>
      <c r="D160" s="340" t="s">
        <v>82</v>
      </c>
      <c r="E160" s="242"/>
      <c r="F160" s="340" t="s">
        <v>82</v>
      </c>
      <c r="G160" s="235"/>
    </row>
    <row r="161" spans="1:7" x14ac:dyDescent="0.25">
      <c r="A161" s="228" t="s">
        <v>1807</v>
      </c>
      <c r="B161" s="333" t="s">
        <v>579</v>
      </c>
      <c r="C161" s="340" t="s">
        <v>82</v>
      </c>
      <c r="D161" s="340" t="s">
        <v>82</v>
      </c>
      <c r="E161" s="242"/>
      <c r="F161" s="340" t="s">
        <v>82</v>
      </c>
      <c r="G161" s="235"/>
    </row>
    <row r="162" spans="1:7" x14ac:dyDescent="0.25">
      <c r="A162" s="228" t="s">
        <v>1808</v>
      </c>
      <c r="B162" s="333" t="s">
        <v>579</v>
      </c>
      <c r="C162" s="340" t="s">
        <v>82</v>
      </c>
      <c r="D162" s="340" t="s">
        <v>82</v>
      </c>
      <c r="E162" s="242"/>
      <c r="F162" s="340" t="s">
        <v>82</v>
      </c>
      <c r="G162" s="235"/>
    </row>
    <row r="163" spans="1:7" x14ac:dyDescent="0.25">
      <c r="A163" s="228" t="s">
        <v>1809</v>
      </c>
      <c r="B163" s="333" t="s">
        <v>579</v>
      </c>
      <c r="C163" s="340" t="s">
        <v>82</v>
      </c>
      <c r="D163" s="340" t="s">
        <v>82</v>
      </c>
      <c r="E163" s="242"/>
      <c r="F163" s="340" t="s">
        <v>82</v>
      </c>
      <c r="G163" s="235"/>
    </row>
    <row r="164" spans="1:7" x14ac:dyDescent="0.25">
      <c r="A164" s="228" t="s">
        <v>1810</v>
      </c>
      <c r="B164" s="333" t="s">
        <v>579</v>
      </c>
      <c r="C164" s="340" t="s">
        <v>82</v>
      </c>
      <c r="D164" s="340" t="s">
        <v>82</v>
      </c>
      <c r="E164" s="242"/>
      <c r="F164" s="340" t="s">
        <v>82</v>
      </c>
      <c r="G164" s="235"/>
    </row>
    <row r="165" spans="1:7" x14ac:dyDescent="0.25">
      <c r="A165" s="228" t="s">
        <v>1811</v>
      </c>
      <c r="B165" s="333" t="s">
        <v>579</v>
      </c>
      <c r="C165" s="340" t="s">
        <v>82</v>
      </c>
      <c r="D165" s="340" t="s">
        <v>82</v>
      </c>
      <c r="E165" s="242"/>
      <c r="F165" s="340" t="s">
        <v>82</v>
      </c>
      <c r="G165" s="235"/>
    </row>
    <row r="166" spans="1:7" x14ac:dyDescent="0.25">
      <c r="A166" s="228" t="s">
        <v>1812</v>
      </c>
      <c r="B166" s="333" t="s">
        <v>579</v>
      </c>
      <c r="C166" s="340" t="s">
        <v>82</v>
      </c>
      <c r="D166" s="340" t="s">
        <v>82</v>
      </c>
      <c r="E166" s="242"/>
      <c r="F166" s="340" t="s">
        <v>82</v>
      </c>
      <c r="G166" s="235"/>
    </row>
    <row r="167" spans="1:7" x14ac:dyDescent="0.25">
      <c r="A167" s="228" t="s">
        <v>1813</v>
      </c>
      <c r="B167" s="333" t="s">
        <v>579</v>
      </c>
      <c r="C167" s="340" t="s">
        <v>82</v>
      </c>
      <c r="D167" s="340" t="s">
        <v>82</v>
      </c>
      <c r="E167" s="242"/>
      <c r="F167" s="340" t="s">
        <v>82</v>
      </c>
      <c r="G167" s="235"/>
    </row>
    <row r="168" spans="1:7" x14ac:dyDescent="0.25">
      <c r="A168" s="228" t="s">
        <v>1814</v>
      </c>
      <c r="B168" s="333" t="s">
        <v>579</v>
      </c>
      <c r="C168" s="340" t="s">
        <v>82</v>
      </c>
      <c r="D168" s="340" t="s">
        <v>82</v>
      </c>
      <c r="E168" s="242"/>
      <c r="F168" s="340" t="s">
        <v>82</v>
      </c>
      <c r="G168" s="235"/>
    </row>
    <row r="169" spans="1:7" x14ac:dyDescent="0.25">
      <c r="A169" s="228" t="s">
        <v>1815</v>
      </c>
      <c r="B169" s="333" t="s">
        <v>579</v>
      </c>
      <c r="C169" s="340" t="s">
        <v>82</v>
      </c>
      <c r="D169" s="340" t="s">
        <v>82</v>
      </c>
      <c r="E169" s="242"/>
      <c r="F169" s="340" t="s">
        <v>82</v>
      </c>
      <c r="G169" s="235"/>
    </row>
    <row r="170" spans="1:7" x14ac:dyDescent="0.25">
      <c r="A170" s="228" t="s">
        <v>1816</v>
      </c>
      <c r="B170" s="333" t="s">
        <v>579</v>
      </c>
      <c r="C170" s="340" t="s">
        <v>82</v>
      </c>
      <c r="D170" s="340" t="s">
        <v>82</v>
      </c>
      <c r="E170" s="242"/>
      <c r="F170" s="340" t="s">
        <v>82</v>
      </c>
      <c r="G170" s="235"/>
    </row>
    <row r="171" spans="1:7" x14ac:dyDescent="0.25">
      <c r="A171" s="85"/>
      <c r="B171" s="85" t="s">
        <v>610</v>
      </c>
      <c r="C171" s="85" t="s">
        <v>486</v>
      </c>
      <c r="D171" s="85" t="s">
        <v>487</v>
      </c>
      <c r="E171" s="85"/>
      <c r="F171" s="85" t="s">
        <v>454</v>
      </c>
      <c r="G171" s="85"/>
    </row>
    <row r="172" spans="1:7" x14ac:dyDescent="0.25">
      <c r="A172" s="228" t="s">
        <v>1817</v>
      </c>
      <c r="B172" s="228" t="s">
        <v>612</v>
      </c>
      <c r="C172" s="340" t="s">
        <v>82</v>
      </c>
      <c r="D172" s="340" t="s">
        <v>82</v>
      </c>
      <c r="E172" s="243"/>
      <c r="F172" s="340" t="s">
        <v>82</v>
      </c>
      <c r="G172" s="235"/>
    </row>
    <row r="173" spans="1:7" x14ac:dyDescent="0.25">
      <c r="A173" s="228" t="s">
        <v>1818</v>
      </c>
      <c r="B173" s="228" t="s">
        <v>614</v>
      </c>
      <c r="C173" s="340" t="s">
        <v>82</v>
      </c>
      <c r="D173" s="340" t="s">
        <v>82</v>
      </c>
      <c r="E173" s="243"/>
      <c r="F173" s="340" t="s">
        <v>82</v>
      </c>
      <c r="G173" s="235"/>
    </row>
    <row r="174" spans="1:7" x14ac:dyDescent="0.25">
      <c r="A174" s="228" t="s">
        <v>1819</v>
      </c>
      <c r="B174" s="228" t="s">
        <v>143</v>
      </c>
      <c r="C174" s="340" t="s">
        <v>82</v>
      </c>
      <c r="D174" s="340" t="s">
        <v>82</v>
      </c>
      <c r="E174" s="243"/>
      <c r="F174" s="340" t="s">
        <v>82</v>
      </c>
      <c r="G174" s="235"/>
    </row>
    <row r="175" spans="1:7" x14ac:dyDescent="0.25">
      <c r="A175" s="228" t="s">
        <v>1820</v>
      </c>
      <c r="B175" s="339"/>
      <c r="C175" s="340"/>
      <c r="D175" s="340"/>
      <c r="E175" s="243"/>
      <c r="F175" s="340"/>
      <c r="G175" s="235"/>
    </row>
    <row r="176" spans="1:7" x14ac:dyDescent="0.25">
      <c r="A176" s="228" t="s">
        <v>1821</v>
      </c>
      <c r="B176" s="339"/>
      <c r="C176" s="340"/>
      <c r="D176" s="340"/>
      <c r="E176" s="243"/>
      <c r="F176" s="340"/>
      <c r="G176" s="235"/>
    </row>
    <row r="177" spans="1:7" x14ac:dyDescent="0.25">
      <c r="A177" s="228" t="s">
        <v>1822</v>
      </c>
      <c r="B177" s="339"/>
      <c r="C177" s="340"/>
      <c r="D177" s="340"/>
      <c r="E177" s="243"/>
      <c r="F177" s="340"/>
      <c r="G177" s="235"/>
    </row>
    <row r="178" spans="1:7" x14ac:dyDescent="0.25">
      <c r="A178" s="228" t="s">
        <v>1823</v>
      </c>
      <c r="B178" s="339"/>
      <c r="C178" s="340"/>
      <c r="D178" s="340"/>
      <c r="E178" s="243"/>
      <c r="F178" s="340"/>
      <c r="G178" s="235"/>
    </row>
    <row r="179" spans="1:7" x14ac:dyDescent="0.25">
      <c r="A179" s="228" t="s">
        <v>1824</v>
      </c>
      <c r="B179" s="339"/>
      <c r="C179" s="340"/>
      <c r="D179" s="340"/>
      <c r="E179" s="243"/>
      <c r="F179" s="340"/>
      <c r="G179" s="235"/>
    </row>
    <row r="180" spans="1:7" x14ac:dyDescent="0.25">
      <c r="A180" s="228" t="s">
        <v>1825</v>
      </c>
      <c r="B180" s="339"/>
      <c r="C180" s="340"/>
      <c r="D180" s="340"/>
      <c r="E180" s="243"/>
      <c r="F180" s="340"/>
      <c r="G180" s="235"/>
    </row>
    <row r="181" spans="1:7" x14ac:dyDescent="0.25">
      <c r="A181" s="85"/>
      <c r="B181" s="85" t="s">
        <v>622</v>
      </c>
      <c r="C181" s="85" t="s">
        <v>486</v>
      </c>
      <c r="D181" s="85" t="s">
        <v>487</v>
      </c>
      <c r="E181" s="85"/>
      <c r="F181" s="85" t="s">
        <v>454</v>
      </c>
      <c r="G181" s="85"/>
    </row>
    <row r="182" spans="1:7" x14ac:dyDescent="0.25">
      <c r="A182" s="228" t="s">
        <v>1826</v>
      </c>
      <c r="B182" s="228" t="s">
        <v>624</v>
      </c>
      <c r="C182" s="340" t="s">
        <v>82</v>
      </c>
      <c r="D182" s="340" t="s">
        <v>82</v>
      </c>
      <c r="E182" s="243"/>
      <c r="F182" s="340" t="s">
        <v>82</v>
      </c>
      <c r="G182" s="235"/>
    </row>
    <row r="183" spans="1:7" x14ac:dyDescent="0.25">
      <c r="A183" s="228" t="s">
        <v>1827</v>
      </c>
      <c r="B183" s="228" t="s">
        <v>626</v>
      </c>
      <c r="C183" s="340" t="s">
        <v>82</v>
      </c>
      <c r="D183" s="340" t="s">
        <v>82</v>
      </c>
      <c r="E183" s="243"/>
      <c r="F183" s="340" t="s">
        <v>82</v>
      </c>
      <c r="G183" s="235"/>
    </row>
    <row r="184" spans="1:7" x14ac:dyDescent="0.25">
      <c r="A184" s="228" t="s">
        <v>1828</v>
      </c>
      <c r="B184" s="228" t="s">
        <v>143</v>
      </c>
      <c r="C184" s="340" t="s">
        <v>82</v>
      </c>
      <c r="D184" s="340" t="s">
        <v>82</v>
      </c>
      <c r="E184" s="243"/>
      <c r="F184" s="340" t="s">
        <v>82</v>
      </c>
      <c r="G184" s="235"/>
    </row>
    <row r="185" spans="1:7" x14ac:dyDescent="0.25">
      <c r="A185" s="228" t="s">
        <v>1829</v>
      </c>
      <c r="B185" s="339"/>
      <c r="C185" s="339"/>
      <c r="D185" s="339"/>
      <c r="E185" s="226"/>
      <c r="F185" s="339"/>
      <c r="G185" s="235"/>
    </row>
    <row r="186" spans="1:7" x14ac:dyDescent="0.25">
      <c r="A186" s="228" t="s">
        <v>1830</v>
      </c>
      <c r="B186" s="339"/>
      <c r="C186" s="339"/>
      <c r="D186" s="339"/>
      <c r="E186" s="226"/>
      <c r="F186" s="339"/>
      <c r="G186" s="235"/>
    </row>
    <row r="187" spans="1:7" x14ac:dyDescent="0.25">
      <c r="A187" s="228" t="s">
        <v>1831</v>
      </c>
      <c r="B187" s="339"/>
      <c r="C187" s="339"/>
      <c r="D187" s="339"/>
      <c r="E187" s="226"/>
      <c r="F187" s="339"/>
      <c r="G187" s="235"/>
    </row>
    <row r="188" spans="1:7" x14ac:dyDescent="0.25">
      <c r="A188" s="228" t="s">
        <v>1832</v>
      </c>
      <c r="B188" s="339"/>
      <c r="C188" s="339"/>
      <c r="D188" s="339"/>
      <c r="E188" s="226"/>
      <c r="F188" s="339"/>
      <c r="G188" s="235"/>
    </row>
    <row r="189" spans="1:7" x14ac:dyDescent="0.25">
      <c r="A189" s="228" t="s">
        <v>1833</v>
      </c>
      <c r="B189" s="339"/>
      <c r="C189" s="339"/>
      <c r="D189" s="339"/>
      <c r="E189" s="226"/>
      <c r="F189" s="339"/>
      <c r="G189" s="235"/>
    </row>
    <row r="190" spans="1:7" x14ac:dyDescent="0.25">
      <c r="A190" s="228" t="s">
        <v>1834</v>
      </c>
      <c r="B190" s="339"/>
      <c r="C190" s="339"/>
      <c r="D190" s="339"/>
      <c r="E190" s="226"/>
      <c r="F190" s="339"/>
      <c r="G190" s="235"/>
    </row>
    <row r="191" spans="1:7" x14ac:dyDescent="0.25">
      <c r="A191" s="85"/>
      <c r="B191" s="85" t="s">
        <v>634</v>
      </c>
      <c r="C191" s="85" t="s">
        <v>486</v>
      </c>
      <c r="D191" s="85" t="s">
        <v>487</v>
      </c>
      <c r="E191" s="85"/>
      <c r="F191" s="85" t="s">
        <v>454</v>
      </c>
      <c r="G191" s="85"/>
    </row>
    <row r="192" spans="1:7" x14ac:dyDescent="0.25">
      <c r="A192" s="228" t="s">
        <v>1835</v>
      </c>
      <c r="B192" s="236" t="s">
        <v>636</v>
      </c>
      <c r="C192" s="340" t="s">
        <v>82</v>
      </c>
      <c r="D192" s="340" t="s">
        <v>82</v>
      </c>
      <c r="E192" s="243"/>
      <c r="F192" s="340" t="s">
        <v>82</v>
      </c>
      <c r="G192" s="235"/>
    </row>
    <row r="193" spans="1:7" x14ac:dyDescent="0.25">
      <c r="A193" s="228" t="s">
        <v>1836</v>
      </c>
      <c r="B193" s="236" t="s">
        <v>638</v>
      </c>
      <c r="C193" s="340" t="s">
        <v>82</v>
      </c>
      <c r="D193" s="340" t="s">
        <v>82</v>
      </c>
      <c r="E193" s="243"/>
      <c r="F193" s="340" t="s">
        <v>82</v>
      </c>
      <c r="G193" s="235"/>
    </row>
    <row r="194" spans="1:7" x14ac:dyDescent="0.25">
      <c r="A194" s="228" t="s">
        <v>1837</v>
      </c>
      <c r="B194" s="236" t="s">
        <v>640</v>
      </c>
      <c r="C194" s="340" t="s">
        <v>82</v>
      </c>
      <c r="D194" s="340" t="s">
        <v>82</v>
      </c>
      <c r="E194" s="242"/>
      <c r="F194" s="340" t="s">
        <v>82</v>
      </c>
      <c r="G194" s="235"/>
    </row>
    <row r="195" spans="1:7" x14ac:dyDescent="0.25">
      <c r="A195" s="228" t="s">
        <v>1838</v>
      </c>
      <c r="B195" s="236" t="s">
        <v>642</v>
      </c>
      <c r="C195" s="340" t="s">
        <v>82</v>
      </c>
      <c r="D195" s="340" t="s">
        <v>82</v>
      </c>
      <c r="E195" s="242"/>
      <c r="F195" s="340" t="s">
        <v>82</v>
      </c>
      <c r="G195" s="235"/>
    </row>
    <row r="196" spans="1:7" x14ac:dyDescent="0.25">
      <c r="A196" s="228" t="s">
        <v>1839</v>
      </c>
      <c r="B196" s="236" t="s">
        <v>644</v>
      </c>
      <c r="C196" s="340" t="s">
        <v>82</v>
      </c>
      <c r="D196" s="340" t="s">
        <v>82</v>
      </c>
      <c r="E196" s="242"/>
      <c r="F196" s="340" t="s">
        <v>82</v>
      </c>
      <c r="G196" s="235"/>
    </row>
    <row r="197" spans="1:7" x14ac:dyDescent="0.25">
      <c r="A197" s="228" t="s">
        <v>2328</v>
      </c>
      <c r="B197" s="337"/>
      <c r="C197" s="340"/>
      <c r="D197" s="340"/>
      <c r="E197" s="242"/>
      <c r="F197" s="340"/>
      <c r="G197" s="235"/>
    </row>
    <row r="198" spans="1:7" x14ac:dyDescent="0.25">
      <c r="A198" s="264" t="s">
        <v>2329</v>
      </c>
      <c r="B198" s="337"/>
      <c r="C198" s="340"/>
      <c r="D198" s="340"/>
      <c r="E198" s="242"/>
      <c r="F198" s="340"/>
      <c r="G198" s="235"/>
    </row>
    <row r="199" spans="1:7" x14ac:dyDescent="0.25">
      <c r="A199" s="264" t="s">
        <v>2330</v>
      </c>
      <c r="B199" s="359"/>
      <c r="C199" s="340"/>
      <c r="D199" s="340"/>
      <c r="E199" s="242"/>
      <c r="F199" s="340"/>
      <c r="G199" s="235"/>
    </row>
    <row r="200" spans="1:7" x14ac:dyDescent="0.25">
      <c r="A200" s="264" t="s">
        <v>2331</v>
      </c>
      <c r="B200" s="359"/>
      <c r="C200" s="340"/>
      <c r="D200" s="340"/>
      <c r="E200" s="242"/>
      <c r="F200" s="340"/>
      <c r="G200" s="235"/>
    </row>
    <row r="201" spans="1:7" x14ac:dyDescent="0.25">
      <c r="A201" s="85"/>
      <c r="B201" s="85" t="s">
        <v>649</v>
      </c>
      <c r="C201" s="85" t="s">
        <v>486</v>
      </c>
      <c r="D201" s="85" t="s">
        <v>487</v>
      </c>
      <c r="E201" s="85"/>
      <c r="F201" s="85" t="s">
        <v>454</v>
      </c>
      <c r="G201" s="85"/>
    </row>
    <row r="202" spans="1:7" x14ac:dyDescent="0.25">
      <c r="A202" s="228" t="s">
        <v>1840</v>
      </c>
      <c r="B202" s="228" t="s">
        <v>651</v>
      </c>
      <c r="C202" s="340" t="s">
        <v>82</v>
      </c>
      <c r="D202" s="340" t="s">
        <v>82</v>
      </c>
      <c r="E202" s="243"/>
      <c r="F202" s="340" t="s">
        <v>82</v>
      </c>
      <c r="G202" s="235"/>
    </row>
    <row r="203" spans="1:7" x14ac:dyDescent="0.25">
      <c r="A203" s="228" t="s">
        <v>2332</v>
      </c>
      <c r="B203" s="360"/>
      <c r="C203" s="340"/>
      <c r="D203" s="340"/>
      <c r="E203" s="243"/>
      <c r="F203" s="340"/>
      <c r="G203" s="235"/>
    </row>
    <row r="204" spans="1:7" x14ac:dyDescent="0.25">
      <c r="A204" s="264" t="s">
        <v>2333</v>
      </c>
      <c r="B204" s="360"/>
      <c r="C204" s="340"/>
      <c r="D204" s="340"/>
      <c r="E204" s="243"/>
      <c r="F204" s="340"/>
      <c r="G204" s="235"/>
    </row>
    <row r="205" spans="1:7" x14ac:dyDescent="0.25">
      <c r="A205" s="264" t="s">
        <v>2334</v>
      </c>
      <c r="B205" s="360"/>
      <c r="C205" s="340"/>
      <c r="D205" s="340"/>
      <c r="E205" s="243"/>
      <c r="F205" s="340"/>
      <c r="G205" s="235"/>
    </row>
    <row r="206" spans="1:7" x14ac:dyDescent="0.25">
      <c r="A206" s="264" t="s">
        <v>2335</v>
      </c>
      <c r="B206" s="360"/>
      <c r="C206" s="340"/>
      <c r="D206" s="340"/>
      <c r="E206" s="243"/>
      <c r="F206" s="340"/>
      <c r="G206" s="235"/>
    </row>
    <row r="207" spans="1:7" x14ac:dyDescent="0.25">
      <c r="A207" s="264" t="s">
        <v>2336</v>
      </c>
      <c r="B207" s="333"/>
      <c r="C207" s="333"/>
      <c r="D207" s="333"/>
      <c r="E207" s="235"/>
      <c r="F207" s="333"/>
      <c r="G207" s="235"/>
    </row>
    <row r="208" spans="1:7" x14ac:dyDescent="0.25">
      <c r="A208" s="264" t="s">
        <v>2337</v>
      </c>
      <c r="B208" s="333"/>
      <c r="C208" s="333"/>
      <c r="D208" s="333"/>
      <c r="E208" s="235"/>
      <c r="F208" s="333"/>
      <c r="G208" s="235"/>
    </row>
    <row r="209" spans="1:7" x14ac:dyDescent="0.25">
      <c r="A209" s="264" t="s">
        <v>2338</v>
      </c>
      <c r="B209" s="333"/>
      <c r="C209" s="333"/>
      <c r="D209" s="333"/>
      <c r="E209" s="235"/>
      <c r="F209" s="333"/>
      <c r="G209" s="235"/>
    </row>
    <row r="210" spans="1:7" ht="18.75" x14ac:dyDescent="0.25">
      <c r="A210" s="169"/>
      <c r="B210" s="255" t="s">
        <v>1659</v>
      </c>
      <c r="C210" s="254"/>
      <c r="D210" s="254"/>
      <c r="E210" s="254"/>
      <c r="F210" s="254"/>
      <c r="G210" s="254"/>
    </row>
    <row r="211" spans="1:7" x14ac:dyDescent="0.25">
      <c r="A211" s="85"/>
      <c r="B211" s="85" t="s">
        <v>655</v>
      </c>
      <c r="C211" s="85" t="s">
        <v>656</v>
      </c>
      <c r="D211" s="85" t="s">
        <v>657</v>
      </c>
      <c r="E211" s="85"/>
      <c r="F211" s="85" t="s">
        <v>486</v>
      </c>
      <c r="G211" s="85" t="s">
        <v>658</v>
      </c>
    </row>
    <row r="212" spans="1:7" x14ac:dyDescent="0.25">
      <c r="A212" s="228" t="s">
        <v>1841</v>
      </c>
      <c r="B212" s="235" t="s">
        <v>660</v>
      </c>
      <c r="C212" s="334" t="s">
        <v>82</v>
      </c>
      <c r="D212" s="228"/>
      <c r="E212" s="237"/>
      <c r="F212" s="238"/>
      <c r="G212" s="238"/>
    </row>
    <row r="213" spans="1:7" x14ac:dyDescent="0.25">
      <c r="A213" s="237"/>
      <c r="B213" s="239"/>
      <c r="C213" s="237"/>
      <c r="D213" s="237"/>
      <c r="E213" s="237"/>
      <c r="F213" s="238"/>
      <c r="G213" s="238"/>
    </row>
    <row r="214" spans="1:7" x14ac:dyDescent="0.25">
      <c r="A214" s="228"/>
      <c r="B214" s="235" t="s">
        <v>661</v>
      </c>
      <c r="C214" s="237"/>
      <c r="D214" s="237"/>
      <c r="E214" s="237"/>
      <c r="F214" s="238"/>
      <c r="G214" s="238"/>
    </row>
    <row r="215" spans="1:7" x14ac:dyDescent="0.25">
      <c r="A215" s="228" t="s">
        <v>1842</v>
      </c>
      <c r="B215" s="333" t="s">
        <v>579</v>
      </c>
      <c r="C215" s="334" t="s">
        <v>82</v>
      </c>
      <c r="D215" s="341" t="s">
        <v>82</v>
      </c>
      <c r="E215" s="237"/>
      <c r="F215" s="244" t="str">
        <f>IF($C$239=0,"",IF(C215="[for completion]","",IF(C215="","",C215/$C$239)))</f>
        <v/>
      </c>
      <c r="G215" s="244" t="str">
        <f>IF($D$239=0,"",IF(D215="[for completion]","",IF(D215="","",D215/$D$239)))</f>
        <v/>
      </c>
    </row>
    <row r="216" spans="1:7" x14ac:dyDescent="0.25">
      <c r="A216" s="228" t="s">
        <v>1843</v>
      </c>
      <c r="B216" s="333" t="s">
        <v>579</v>
      </c>
      <c r="C216" s="334" t="s">
        <v>82</v>
      </c>
      <c r="D216" s="341" t="s">
        <v>82</v>
      </c>
      <c r="E216" s="237"/>
      <c r="F216" s="244" t="str">
        <f t="shared" ref="F216:F238" si="1">IF($C$239=0,"",IF(C216="[for completion]","",IF(C216="","",C216/$C$239)))</f>
        <v/>
      </c>
      <c r="G216" s="244" t="str">
        <f t="shared" ref="G216:G238" si="2">IF($D$239=0,"",IF(D216="[for completion]","",IF(D216="","",D216/$D$239)))</f>
        <v/>
      </c>
    </row>
    <row r="217" spans="1:7" x14ac:dyDescent="0.25">
      <c r="A217" s="228" t="s">
        <v>1844</v>
      </c>
      <c r="B217" s="333" t="s">
        <v>579</v>
      </c>
      <c r="C217" s="334" t="s">
        <v>82</v>
      </c>
      <c r="D217" s="341" t="s">
        <v>82</v>
      </c>
      <c r="E217" s="237"/>
      <c r="F217" s="244" t="str">
        <f t="shared" si="1"/>
        <v/>
      </c>
      <c r="G217" s="244" t="str">
        <f t="shared" si="2"/>
        <v/>
      </c>
    </row>
    <row r="218" spans="1:7" x14ac:dyDescent="0.25">
      <c r="A218" s="228" t="s">
        <v>1845</v>
      </c>
      <c r="B218" s="333" t="s">
        <v>579</v>
      </c>
      <c r="C218" s="334" t="s">
        <v>82</v>
      </c>
      <c r="D218" s="341" t="s">
        <v>82</v>
      </c>
      <c r="E218" s="237"/>
      <c r="F218" s="244" t="str">
        <f t="shared" si="1"/>
        <v/>
      </c>
      <c r="G218" s="244" t="str">
        <f t="shared" si="2"/>
        <v/>
      </c>
    </row>
    <row r="219" spans="1:7" x14ac:dyDescent="0.25">
      <c r="A219" s="228" t="s">
        <v>1846</v>
      </c>
      <c r="B219" s="333" t="s">
        <v>579</v>
      </c>
      <c r="C219" s="334" t="s">
        <v>82</v>
      </c>
      <c r="D219" s="341" t="s">
        <v>82</v>
      </c>
      <c r="E219" s="237"/>
      <c r="F219" s="244" t="str">
        <f t="shared" si="1"/>
        <v/>
      </c>
      <c r="G219" s="244" t="str">
        <f t="shared" si="2"/>
        <v/>
      </c>
    </row>
    <row r="220" spans="1:7" x14ac:dyDescent="0.25">
      <c r="A220" s="228" t="s">
        <v>1847</v>
      </c>
      <c r="B220" s="333" t="s">
        <v>579</v>
      </c>
      <c r="C220" s="334" t="s">
        <v>82</v>
      </c>
      <c r="D220" s="341" t="s">
        <v>82</v>
      </c>
      <c r="E220" s="237"/>
      <c r="F220" s="244" t="str">
        <f t="shared" si="1"/>
        <v/>
      </c>
      <c r="G220" s="244" t="str">
        <f t="shared" si="2"/>
        <v/>
      </c>
    </row>
    <row r="221" spans="1:7" x14ac:dyDescent="0.25">
      <c r="A221" s="228" t="s">
        <v>1848</v>
      </c>
      <c r="B221" s="333" t="s">
        <v>579</v>
      </c>
      <c r="C221" s="334" t="s">
        <v>82</v>
      </c>
      <c r="D221" s="341" t="s">
        <v>82</v>
      </c>
      <c r="E221" s="237"/>
      <c r="F221" s="244" t="str">
        <f t="shared" si="1"/>
        <v/>
      </c>
      <c r="G221" s="244" t="str">
        <f t="shared" si="2"/>
        <v/>
      </c>
    </row>
    <row r="222" spans="1:7" x14ac:dyDescent="0.25">
      <c r="A222" s="228" t="s">
        <v>1849</v>
      </c>
      <c r="B222" s="333" t="s">
        <v>579</v>
      </c>
      <c r="C222" s="334" t="s">
        <v>82</v>
      </c>
      <c r="D222" s="341" t="s">
        <v>82</v>
      </c>
      <c r="E222" s="237"/>
      <c r="F222" s="244" t="str">
        <f t="shared" si="1"/>
        <v/>
      </c>
      <c r="G222" s="244" t="str">
        <f t="shared" si="2"/>
        <v/>
      </c>
    </row>
    <row r="223" spans="1:7" x14ac:dyDescent="0.25">
      <c r="A223" s="228" t="s">
        <v>1850</v>
      </c>
      <c r="B223" s="333" t="s">
        <v>579</v>
      </c>
      <c r="C223" s="334" t="s">
        <v>82</v>
      </c>
      <c r="D223" s="341" t="s">
        <v>82</v>
      </c>
      <c r="E223" s="237"/>
      <c r="F223" s="244" t="str">
        <f t="shared" si="1"/>
        <v/>
      </c>
      <c r="G223" s="244" t="str">
        <f t="shared" si="2"/>
        <v/>
      </c>
    </row>
    <row r="224" spans="1:7" x14ac:dyDescent="0.25">
      <c r="A224" s="228" t="s">
        <v>1851</v>
      </c>
      <c r="B224" s="333" t="s">
        <v>579</v>
      </c>
      <c r="C224" s="334" t="s">
        <v>82</v>
      </c>
      <c r="D224" s="341" t="s">
        <v>82</v>
      </c>
      <c r="E224" s="235"/>
      <c r="F224" s="244" t="str">
        <f t="shared" si="1"/>
        <v/>
      </c>
      <c r="G224" s="244" t="str">
        <f t="shared" si="2"/>
        <v/>
      </c>
    </row>
    <row r="225" spans="1:7" x14ac:dyDescent="0.25">
      <c r="A225" s="228" t="s">
        <v>1852</v>
      </c>
      <c r="B225" s="333" t="s">
        <v>579</v>
      </c>
      <c r="C225" s="334" t="s">
        <v>82</v>
      </c>
      <c r="D225" s="341" t="s">
        <v>82</v>
      </c>
      <c r="E225" s="235"/>
      <c r="F225" s="244" t="str">
        <f t="shared" si="1"/>
        <v/>
      </c>
      <c r="G225" s="244" t="str">
        <f t="shared" si="2"/>
        <v/>
      </c>
    </row>
    <row r="226" spans="1:7" x14ac:dyDescent="0.25">
      <c r="A226" s="228" t="s">
        <v>1853</v>
      </c>
      <c r="B226" s="333" t="s">
        <v>579</v>
      </c>
      <c r="C226" s="334" t="s">
        <v>82</v>
      </c>
      <c r="D226" s="341" t="s">
        <v>82</v>
      </c>
      <c r="E226" s="235"/>
      <c r="F226" s="244" t="str">
        <f t="shared" si="1"/>
        <v/>
      </c>
      <c r="G226" s="244" t="str">
        <f t="shared" si="2"/>
        <v/>
      </c>
    </row>
    <row r="227" spans="1:7" x14ac:dyDescent="0.25">
      <c r="A227" s="228" t="s">
        <v>1854</v>
      </c>
      <c r="B227" s="333" t="s">
        <v>579</v>
      </c>
      <c r="C227" s="334" t="s">
        <v>82</v>
      </c>
      <c r="D227" s="341" t="s">
        <v>82</v>
      </c>
      <c r="E227" s="235"/>
      <c r="F227" s="244" t="str">
        <f t="shared" si="1"/>
        <v/>
      </c>
      <c r="G227" s="244" t="str">
        <f t="shared" si="2"/>
        <v/>
      </c>
    </row>
    <row r="228" spans="1:7" x14ac:dyDescent="0.25">
      <c r="A228" s="228" t="s">
        <v>1855</v>
      </c>
      <c r="B228" s="333" t="s">
        <v>579</v>
      </c>
      <c r="C228" s="334" t="s">
        <v>82</v>
      </c>
      <c r="D228" s="341" t="s">
        <v>82</v>
      </c>
      <c r="E228" s="235"/>
      <c r="F228" s="244" t="str">
        <f t="shared" si="1"/>
        <v/>
      </c>
      <c r="G228" s="244" t="str">
        <f t="shared" si="2"/>
        <v/>
      </c>
    </row>
    <row r="229" spans="1:7" x14ac:dyDescent="0.25">
      <c r="A229" s="228" t="s">
        <v>1856</v>
      </c>
      <c r="B229" s="333" t="s">
        <v>579</v>
      </c>
      <c r="C229" s="334" t="s">
        <v>82</v>
      </c>
      <c r="D229" s="341" t="s">
        <v>82</v>
      </c>
      <c r="E229" s="235"/>
      <c r="F229" s="244" t="str">
        <f t="shared" si="1"/>
        <v/>
      </c>
      <c r="G229" s="244" t="str">
        <f t="shared" si="2"/>
        <v/>
      </c>
    </row>
    <row r="230" spans="1:7" x14ac:dyDescent="0.25">
      <c r="A230" s="228" t="s">
        <v>1857</v>
      </c>
      <c r="B230" s="333" t="s">
        <v>579</v>
      </c>
      <c r="C230" s="334" t="s">
        <v>82</v>
      </c>
      <c r="D230" s="341" t="s">
        <v>82</v>
      </c>
      <c r="E230" s="228"/>
      <c r="F230" s="244" t="str">
        <f t="shared" si="1"/>
        <v/>
      </c>
      <c r="G230" s="244" t="str">
        <f t="shared" si="2"/>
        <v/>
      </c>
    </row>
    <row r="231" spans="1:7" x14ac:dyDescent="0.25">
      <c r="A231" s="228" t="s">
        <v>1858</v>
      </c>
      <c r="B231" s="333" t="s">
        <v>579</v>
      </c>
      <c r="C231" s="334" t="s">
        <v>82</v>
      </c>
      <c r="D231" s="341" t="s">
        <v>82</v>
      </c>
      <c r="E231" s="231"/>
      <c r="F231" s="244" t="str">
        <f t="shared" si="1"/>
        <v/>
      </c>
      <c r="G231" s="244" t="str">
        <f t="shared" si="2"/>
        <v/>
      </c>
    </row>
    <row r="232" spans="1:7" x14ac:dyDescent="0.25">
      <c r="A232" s="228" t="s">
        <v>1859</v>
      </c>
      <c r="B232" s="333" t="s">
        <v>579</v>
      </c>
      <c r="C232" s="334" t="s">
        <v>82</v>
      </c>
      <c r="D232" s="341" t="s">
        <v>82</v>
      </c>
      <c r="E232" s="231"/>
      <c r="F232" s="244" t="str">
        <f t="shared" si="1"/>
        <v/>
      </c>
      <c r="G232" s="244" t="str">
        <f t="shared" si="2"/>
        <v/>
      </c>
    </row>
    <row r="233" spans="1:7" x14ac:dyDescent="0.25">
      <c r="A233" s="228" t="s">
        <v>1860</v>
      </c>
      <c r="B233" s="333" t="s">
        <v>579</v>
      </c>
      <c r="C233" s="334" t="s">
        <v>82</v>
      </c>
      <c r="D233" s="341" t="s">
        <v>82</v>
      </c>
      <c r="E233" s="231"/>
      <c r="F233" s="244" t="str">
        <f t="shared" si="1"/>
        <v/>
      </c>
      <c r="G233" s="244" t="str">
        <f t="shared" si="2"/>
        <v/>
      </c>
    </row>
    <row r="234" spans="1:7" x14ac:dyDescent="0.25">
      <c r="A234" s="228" t="s">
        <v>1861</v>
      </c>
      <c r="B234" s="333" t="s">
        <v>579</v>
      </c>
      <c r="C234" s="334" t="s">
        <v>82</v>
      </c>
      <c r="D234" s="341" t="s">
        <v>82</v>
      </c>
      <c r="E234" s="231"/>
      <c r="F234" s="244" t="str">
        <f t="shared" si="1"/>
        <v/>
      </c>
      <c r="G234" s="244" t="str">
        <f t="shared" si="2"/>
        <v/>
      </c>
    </row>
    <row r="235" spans="1:7" x14ac:dyDescent="0.25">
      <c r="A235" s="228" t="s">
        <v>1862</v>
      </c>
      <c r="B235" s="333" t="s">
        <v>579</v>
      </c>
      <c r="C235" s="334" t="s">
        <v>82</v>
      </c>
      <c r="D235" s="341" t="s">
        <v>82</v>
      </c>
      <c r="E235" s="231"/>
      <c r="F235" s="244" t="str">
        <f t="shared" si="1"/>
        <v/>
      </c>
      <c r="G235" s="244" t="str">
        <f t="shared" si="2"/>
        <v/>
      </c>
    </row>
    <row r="236" spans="1:7" x14ac:dyDescent="0.25">
      <c r="A236" s="228" t="s">
        <v>1863</v>
      </c>
      <c r="B236" s="333" t="s">
        <v>579</v>
      </c>
      <c r="C236" s="334" t="s">
        <v>82</v>
      </c>
      <c r="D236" s="341" t="s">
        <v>82</v>
      </c>
      <c r="E236" s="231"/>
      <c r="F236" s="244" t="str">
        <f t="shared" si="1"/>
        <v/>
      </c>
      <c r="G236" s="244" t="str">
        <f t="shared" si="2"/>
        <v/>
      </c>
    </row>
    <row r="237" spans="1:7" x14ac:dyDescent="0.25">
      <c r="A237" s="228" t="s">
        <v>1864</v>
      </c>
      <c r="B237" s="333" t="s">
        <v>579</v>
      </c>
      <c r="C237" s="334" t="s">
        <v>82</v>
      </c>
      <c r="D237" s="341" t="s">
        <v>82</v>
      </c>
      <c r="E237" s="231"/>
      <c r="F237" s="244" t="str">
        <f t="shared" si="1"/>
        <v/>
      </c>
      <c r="G237" s="244" t="str">
        <f t="shared" si="2"/>
        <v/>
      </c>
    </row>
    <row r="238" spans="1:7" x14ac:dyDescent="0.25">
      <c r="A238" s="228" t="s">
        <v>1865</v>
      </c>
      <c r="B238" s="333" t="s">
        <v>579</v>
      </c>
      <c r="C238" s="334" t="s">
        <v>82</v>
      </c>
      <c r="D238" s="341" t="s">
        <v>82</v>
      </c>
      <c r="E238" s="231"/>
      <c r="F238" s="244" t="str">
        <f t="shared" si="1"/>
        <v/>
      </c>
      <c r="G238" s="244" t="str">
        <f t="shared" si="2"/>
        <v/>
      </c>
    </row>
    <row r="239" spans="1:7" x14ac:dyDescent="0.25">
      <c r="A239" s="228" t="s">
        <v>1866</v>
      </c>
      <c r="B239" s="240" t="s">
        <v>145</v>
      </c>
      <c r="C239" s="250">
        <f>SUM(C215:C238)</f>
        <v>0</v>
      </c>
      <c r="D239" s="248">
        <f>SUM(D215:D238)</f>
        <v>0</v>
      </c>
      <c r="E239" s="231"/>
      <c r="F239" s="249">
        <f>SUM(F215:F238)</f>
        <v>0</v>
      </c>
      <c r="G239" s="249">
        <f>SUM(G215:G238)</f>
        <v>0</v>
      </c>
    </row>
    <row r="240" spans="1:7" x14ac:dyDescent="0.25">
      <c r="A240" s="85"/>
      <c r="B240" s="85" t="s">
        <v>687</v>
      </c>
      <c r="C240" s="85" t="s">
        <v>656</v>
      </c>
      <c r="D240" s="85" t="s">
        <v>657</v>
      </c>
      <c r="E240" s="85"/>
      <c r="F240" s="85" t="s">
        <v>486</v>
      </c>
      <c r="G240" s="85" t="s">
        <v>658</v>
      </c>
    </row>
    <row r="241" spans="1:7" x14ac:dyDescent="0.25">
      <c r="A241" s="228" t="s">
        <v>1867</v>
      </c>
      <c r="B241" s="228" t="s">
        <v>689</v>
      </c>
      <c r="C241" s="340" t="s">
        <v>82</v>
      </c>
      <c r="D241" s="228"/>
      <c r="E241" s="228"/>
      <c r="F241" s="246"/>
      <c r="G241" s="246"/>
    </row>
    <row r="242" spans="1:7" x14ac:dyDescent="0.25">
      <c r="A242" s="228"/>
      <c r="B242" s="228"/>
      <c r="C242" s="228"/>
      <c r="D242" s="228"/>
      <c r="E242" s="228"/>
      <c r="F242" s="246"/>
      <c r="G242" s="246"/>
    </row>
    <row r="243" spans="1:7" x14ac:dyDescent="0.25">
      <c r="A243" s="228"/>
      <c r="B243" s="235" t="s">
        <v>690</v>
      </c>
      <c r="C243" s="228"/>
      <c r="D243" s="228"/>
      <c r="E243" s="228"/>
      <c r="F243" s="246"/>
      <c r="G243" s="246"/>
    </row>
    <row r="244" spans="1:7" x14ac:dyDescent="0.25">
      <c r="A244" s="228" t="s">
        <v>1868</v>
      </c>
      <c r="B244" s="228" t="s">
        <v>692</v>
      </c>
      <c r="C244" s="334" t="s">
        <v>82</v>
      </c>
      <c r="D244" s="341" t="s">
        <v>82</v>
      </c>
      <c r="E244" s="228"/>
      <c r="F244" s="244" t="str">
        <f>IF($C$252=0,"",IF(C244="[for completion]","",IF(C244="","",C244/$C$252)))</f>
        <v/>
      </c>
      <c r="G244" s="244" t="str">
        <f>IF($D$252=0,"",IF(D244="[for completion]","",IF(D244="","",D244/$D$252)))</f>
        <v/>
      </c>
    </row>
    <row r="245" spans="1:7" x14ac:dyDescent="0.25">
      <c r="A245" s="228" t="s">
        <v>1869</v>
      </c>
      <c r="B245" s="228" t="s">
        <v>694</v>
      </c>
      <c r="C245" s="334" t="s">
        <v>82</v>
      </c>
      <c r="D245" s="341" t="s">
        <v>82</v>
      </c>
      <c r="E245" s="228"/>
      <c r="F245" s="244" t="str">
        <f t="shared" ref="F245:F251" si="3">IF($C$252=0,"",IF(C245="[for completion]","",IF(C245="","",C245/$C$252)))</f>
        <v/>
      </c>
      <c r="G245" s="244" t="str">
        <f t="shared" ref="G245:G251" si="4">IF($D$252=0,"",IF(D245="[for completion]","",IF(D245="","",D245/$D$252)))</f>
        <v/>
      </c>
    </row>
    <row r="246" spans="1:7" x14ac:dyDescent="0.25">
      <c r="A246" s="228" t="s">
        <v>1870</v>
      </c>
      <c r="B246" s="228" t="s">
        <v>696</v>
      </c>
      <c r="C246" s="334" t="s">
        <v>82</v>
      </c>
      <c r="D246" s="341" t="s">
        <v>82</v>
      </c>
      <c r="E246" s="228"/>
      <c r="F246" s="244" t="str">
        <f t="shared" si="3"/>
        <v/>
      </c>
      <c r="G246" s="244" t="str">
        <f t="shared" si="4"/>
        <v/>
      </c>
    </row>
    <row r="247" spans="1:7" x14ac:dyDescent="0.25">
      <c r="A247" s="228" t="s">
        <v>1871</v>
      </c>
      <c r="B247" s="228" t="s">
        <v>698</v>
      </c>
      <c r="C247" s="334" t="s">
        <v>82</v>
      </c>
      <c r="D247" s="341" t="s">
        <v>82</v>
      </c>
      <c r="E247" s="228"/>
      <c r="F247" s="244" t="str">
        <f t="shared" si="3"/>
        <v/>
      </c>
      <c r="G247" s="244" t="str">
        <f t="shared" si="4"/>
        <v/>
      </c>
    </row>
    <row r="248" spans="1:7" x14ac:dyDescent="0.25">
      <c r="A248" s="228" t="s">
        <v>1872</v>
      </c>
      <c r="B248" s="228" t="s">
        <v>700</v>
      </c>
      <c r="C248" s="334" t="s">
        <v>82</v>
      </c>
      <c r="D248" s="341" t="s">
        <v>82</v>
      </c>
      <c r="E248" s="228"/>
      <c r="F248" s="244" t="str">
        <f>IF($C$252=0,"",IF(C248="[for completion]","",IF(C248="","",C248/$C$252)))</f>
        <v/>
      </c>
      <c r="G248" s="244" t="str">
        <f t="shared" si="4"/>
        <v/>
      </c>
    </row>
    <row r="249" spans="1:7" x14ac:dyDescent="0.25">
      <c r="A249" s="228" t="s">
        <v>1873</v>
      </c>
      <c r="B249" s="228" t="s">
        <v>702</v>
      </c>
      <c r="C249" s="334" t="s">
        <v>82</v>
      </c>
      <c r="D249" s="341" t="s">
        <v>82</v>
      </c>
      <c r="E249" s="228"/>
      <c r="F249" s="244" t="str">
        <f t="shared" si="3"/>
        <v/>
      </c>
      <c r="G249" s="244" t="str">
        <f t="shared" si="4"/>
        <v/>
      </c>
    </row>
    <row r="250" spans="1:7" x14ac:dyDescent="0.25">
      <c r="A250" s="228" t="s">
        <v>1874</v>
      </c>
      <c r="B250" s="228" t="s">
        <v>704</v>
      </c>
      <c r="C250" s="334" t="s">
        <v>82</v>
      </c>
      <c r="D250" s="341" t="s">
        <v>82</v>
      </c>
      <c r="E250" s="228"/>
      <c r="F250" s="244" t="str">
        <f t="shared" si="3"/>
        <v/>
      </c>
      <c r="G250" s="244" t="str">
        <f t="shared" si="4"/>
        <v/>
      </c>
    </row>
    <row r="251" spans="1:7" x14ac:dyDescent="0.25">
      <c r="A251" s="228" t="s">
        <v>1875</v>
      </c>
      <c r="B251" s="228" t="s">
        <v>706</v>
      </c>
      <c r="C251" s="334" t="s">
        <v>82</v>
      </c>
      <c r="D251" s="341" t="s">
        <v>82</v>
      </c>
      <c r="E251" s="228"/>
      <c r="F251" s="244" t="str">
        <f t="shared" si="3"/>
        <v/>
      </c>
      <c r="G251" s="244" t="str">
        <f t="shared" si="4"/>
        <v/>
      </c>
    </row>
    <row r="252" spans="1:7" x14ac:dyDescent="0.25">
      <c r="A252" s="228" t="s">
        <v>1876</v>
      </c>
      <c r="B252" s="240" t="s">
        <v>145</v>
      </c>
      <c r="C252" s="245">
        <f>SUM(C244:C251)</f>
        <v>0</v>
      </c>
      <c r="D252" s="247">
        <f>SUM(D244:D251)</f>
        <v>0</v>
      </c>
      <c r="E252" s="228"/>
      <c r="F252" s="249">
        <f>SUM(F241:F251)</f>
        <v>0</v>
      </c>
      <c r="G252" s="249">
        <f>SUM(G241:G251)</f>
        <v>0</v>
      </c>
    </row>
    <row r="253" spans="1:7" x14ac:dyDescent="0.25">
      <c r="A253" s="228" t="s">
        <v>1877</v>
      </c>
      <c r="B253" s="232" t="s">
        <v>709</v>
      </c>
      <c r="C253" s="334"/>
      <c r="D253" s="341"/>
      <c r="E253" s="228"/>
      <c r="F253" s="244" t="s">
        <v>1680</v>
      </c>
      <c r="G253" s="244" t="s">
        <v>1680</v>
      </c>
    </row>
    <row r="254" spans="1:7" x14ac:dyDescent="0.25">
      <c r="A254" s="228" t="s">
        <v>1878</v>
      </c>
      <c r="B254" s="232" t="s">
        <v>711</v>
      </c>
      <c r="C254" s="334"/>
      <c r="D254" s="341"/>
      <c r="E254" s="228"/>
      <c r="F254" s="244" t="s">
        <v>1680</v>
      </c>
      <c r="G254" s="244" t="s">
        <v>1680</v>
      </c>
    </row>
    <row r="255" spans="1:7" x14ac:dyDescent="0.25">
      <c r="A255" s="228" t="s">
        <v>1879</v>
      </c>
      <c r="B255" s="232" t="s">
        <v>713</v>
      </c>
      <c r="C255" s="334"/>
      <c r="D255" s="341"/>
      <c r="E255" s="228"/>
      <c r="F255" s="244" t="s">
        <v>1680</v>
      </c>
      <c r="G255" s="244" t="s">
        <v>1680</v>
      </c>
    </row>
    <row r="256" spans="1:7" x14ac:dyDescent="0.25">
      <c r="A256" s="228" t="s">
        <v>1880</v>
      </c>
      <c r="B256" s="232" t="s">
        <v>715</v>
      </c>
      <c r="C256" s="334"/>
      <c r="D256" s="341"/>
      <c r="E256" s="228"/>
      <c r="F256" s="244" t="s">
        <v>1680</v>
      </c>
      <c r="G256" s="244" t="s">
        <v>1680</v>
      </c>
    </row>
    <row r="257" spans="1:7" x14ac:dyDescent="0.25">
      <c r="A257" s="228" t="s">
        <v>1881</v>
      </c>
      <c r="B257" s="232" t="s">
        <v>717</v>
      </c>
      <c r="C257" s="334"/>
      <c r="D257" s="341"/>
      <c r="E257" s="228"/>
      <c r="F257" s="244" t="s">
        <v>1680</v>
      </c>
      <c r="G257" s="244" t="s">
        <v>1680</v>
      </c>
    </row>
    <row r="258" spans="1:7" x14ac:dyDescent="0.25">
      <c r="A258" s="228" t="s">
        <v>1882</v>
      </c>
      <c r="B258" s="232" t="s">
        <v>719</v>
      </c>
      <c r="C258" s="334"/>
      <c r="D258" s="341"/>
      <c r="E258" s="228"/>
      <c r="F258" s="244" t="s">
        <v>1680</v>
      </c>
      <c r="G258" s="244" t="s">
        <v>1680</v>
      </c>
    </row>
    <row r="259" spans="1:7" x14ac:dyDescent="0.25">
      <c r="A259" s="228" t="s">
        <v>1883</v>
      </c>
      <c r="B259" s="232"/>
      <c r="C259" s="228"/>
      <c r="D259" s="228"/>
      <c r="E259" s="228"/>
      <c r="F259" s="244"/>
      <c r="G259" s="244"/>
    </row>
    <row r="260" spans="1:7" x14ac:dyDescent="0.25">
      <c r="A260" s="228" t="s">
        <v>1884</v>
      </c>
      <c r="B260" s="232"/>
      <c r="C260" s="228"/>
      <c r="D260" s="228"/>
      <c r="E260" s="228"/>
      <c r="F260" s="244"/>
      <c r="G260" s="244"/>
    </row>
    <row r="261" spans="1:7" x14ac:dyDescent="0.25">
      <c r="A261" s="228" t="s">
        <v>1885</v>
      </c>
      <c r="B261" s="232"/>
      <c r="C261" s="228"/>
      <c r="D261" s="228"/>
      <c r="E261" s="228"/>
      <c r="F261" s="244"/>
      <c r="G261" s="244"/>
    </row>
    <row r="262" spans="1:7" x14ac:dyDescent="0.25">
      <c r="A262" s="85"/>
      <c r="B262" s="85" t="s">
        <v>723</v>
      </c>
      <c r="C262" s="85" t="s">
        <v>656</v>
      </c>
      <c r="D262" s="85" t="s">
        <v>657</v>
      </c>
      <c r="E262" s="85"/>
      <c r="F262" s="85" t="s">
        <v>486</v>
      </c>
      <c r="G262" s="85" t="s">
        <v>658</v>
      </c>
    </row>
    <row r="263" spans="1:7" x14ac:dyDescent="0.25">
      <c r="A263" s="228" t="s">
        <v>1886</v>
      </c>
      <c r="B263" s="228" t="s">
        <v>689</v>
      </c>
      <c r="C263" s="340" t="s">
        <v>117</v>
      </c>
      <c r="D263" s="228"/>
      <c r="E263" s="228"/>
      <c r="F263" s="246"/>
      <c r="G263" s="246"/>
    </row>
    <row r="264" spans="1:7" x14ac:dyDescent="0.25">
      <c r="A264" s="228"/>
      <c r="B264" s="228"/>
      <c r="C264" s="228"/>
      <c r="D264" s="228"/>
      <c r="E264" s="228"/>
      <c r="F264" s="246"/>
      <c r="G264" s="246"/>
    </row>
    <row r="265" spans="1:7" x14ac:dyDescent="0.25">
      <c r="A265" s="228"/>
      <c r="B265" s="235" t="s">
        <v>690</v>
      </c>
      <c r="C265" s="228"/>
      <c r="D265" s="228"/>
      <c r="E265" s="228"/>
      <c r="F265" s="246"/>
      <c r="G265" s="246"/>
    </row>
    <row r="266" spans="1:7" x14ac:dyDescent="0.25">
      <c r="A266" s="228" t="s">
        <v>1887</v>
      </c>
      <c r="B266" s="228" t="s">
        <v>692</v>
      </c>
      <c r="C266" s="334" t="s">
        <v>117</v>
      </c>
      <c r="D266" s="341" t="s">
        <v>117</v>
      </c>
      <c r="E266" s="228"/>
      <c r="F266" s="244" t="str">
        <f>IF($C$274=0,"",IF(C266="[for completion]","",IF(C266="","",C266/$C$274)))</f>
        <v/>
      </c>
      <c r="G266" s="244" t="str">
        <f>IF($D$274=0,"",IF(D266="[for completion]","",IF(D266="","",D266/$D$274)))</f>
        <v/>
      </c>
    </row>
    <row r="267" spans="1:7" x14ac:dyDescent="0.25">
      <c r="A267" s="228" t="s">
        <v>1888</v>
      </c>
      <c r="B267" s="228" t="s">
        <v>694</v>
      </c>
      <c r="C267" s="334" t="s">
        <v>117</v>
      </c>
      <c r="D267" s="341" t="s">
        <v>117</v>
      </c>
      <c r="E267" s="228"/>
      <c r="F267" s="244" t="str">
        <f t="shared" ref="F267:F273" si="5">IF($C$274=0,"",IF(C267="[for completion]","",IF(C267="","",C267/$C$274)))</f>
        <v/>
      </c>
      <c r="G267" s="244" t="str">
        <f t="shared" ref="G267:G273" si="6">IF($D$274=0,"",IF(D267="[for completion]","",IF(D267="","",D267/$D$274)))</f>
        <v/>
      </c>
    </row>
    <row r="268" spans="1:7" x14ac:dyDescent="0.25">
      <c r="A268" s="228" t="s">
        <v>1889</v>
      </c>
      <c r="B268" s="228" t="s">
        <v>696</v>
      </c>
      <c r="C268" s="334" t="s">
        <v>117</v>
      </c>
      <c r="D268" s="341" t="s">
        <v>117</v>
      </c>
      <c r="E268" s="228"/>
      <c r="F268" s="244" t="str">
        <f t="shared" si="5"/>
        <v/>
      </c>
      <c r="G268" s="244" t="str">
        <f t="shared" si="6"/>
        <v/>
      </c>
    </row>
    <row r="269" spans="1:7" x14ac:dyDescent="0.25">
      <c r="A269" s="228" t="s">
        <v>1890</v>
      </c>
      <c r="B269" s="228" t="s">
        <v>698</v>
      </c>
      <c r="C269" s="334" t="s">
        <v>117</v>
      </c>
      <c r="D269" s="341" t="s">
        <v>117</v>
      </c>
      <c r="E269" s="228"/>
      <c r="F269" s="244" t="str">
        <f t="shared" si="5"/>
        <v/>
      </c>
      <c r="G269" s="244" t="str">
        <f t="shared" si="6"/>
        <v/>
      </c>
    </row>
    <row r="270" spans="1:7" x14ac:dyDescent="0.25">
      <c r="A270" s="228" t="s">
        <v>1891</v>
      </c>
      <c r="B270" s="228" t="s">
        <v>700</v>
      </c>
      <c r="C270" s="334" t="s">
        <v>117</v>
      </c>
      <c r="D270" s="341" t="s">
        <v>117</v>
      </c>
      <c r="E270" s="228"/>
      <c r="F270" s="244" t="str">
        <f t="shared" si="5"/>
        <v/>
      </c>
      <c r="G270" s="244" t="str">
        <f t="shared" si="6"/>
        <v/>
      </c>
    </row>
    <row r="271" spans="1:7" x14ac:dyDescent="0.25">
      <c r="A271" s="228" t="s">
        <v>1892</v>
      </c>
      <c r="B271" s="228" t="s">
        <v>702</v>
      </c>
      <c r="C271" s="334" t="s">
        <v>117</v>
      </c>
      <c r="D271" s="341" t="s">
        <v>117</v>
      </c>
      <c r="E271" s="228"/>
      <c r="F271" s="244" t="str">
        <f t="shared" si="5"/>
        <v/>
      </c>
      <c r="G271" s="244" t="str">
        <f t="shared" si="6"/>
        <v/>
      </c>
    </row>
    <row r="272" spans="1:7" x14ac:dyDescent="0.25">
      <c r="A272" s="228" t="s">
        <v>1893</v>
      </c>
      <c r="B272" s="228" t="s">
        <v>704</v>
      </c>
      <c r="C272" s="334" t="s">
        <v>117</v>
      </c>
      <c r="D272" s="341" t="s">
        <v>117</v>
      </c>
      <c r="E272" s="228"/>
      <c r="F272" s="244" t="str">
        <f t="shared" si="5"/>
        <v/>
      </c>
      <c r="G272" s="244" t="str">
        <f t="shared" si="6"/>
        <v/>
      </c>
    </row>
    <row r="273" spans="1:7" x14ac:dyDescent="0.25">
      <c r="A273" s="228" t="s">
        <v>1894</v>
      </c>
      <c r="B273" s="228" t="s">
        <v>706</v>
      </c>
      <c r="C273" s="334" t="s">
        <v>117</v>
      </c>
      <c r="D273" s="341" t="s">
        <v>117</v>
      </c>
      <c r="E273" s="228"/>
      <c r="F273" s="244" t="str">
        <f t="shared" si="5"/>
        <v/>
      </c>
      <c r="G273" s="244" t="str">
        <f t="shared" si="6"/>
        <v/>
      </c>
    </row>
    <row r="274" spans="1:7" x14ac:dyDescent="0.25">
      <c r="A274" s="228" t="s">
        <v>1895</v>
      </c>
      <c r="B274" s="240" t="s">
        <v>145</v>
      </c>
      <c r="C274" s="245">
        <f>SUM(C266:C273)</f>
        <v>0</v>
      </c>
      <c r="D274" s="247">
        <f>SUM(D266:D273)</f>
        <v>0</v>
      </c>
      <c r="E274" s="228"/>
      <c r="F274" s="249">
        <f>SUM(F266:F273)</f>
        <v>0</v>
      </c>
      <c r="G274" s="249">
        <f>SUM(G266:G273)</f>
        <v>0</v>
      </c>
    </row>
    <row r="275" spans="1:7" x14ac:dyDescent="0.25">
      <c r="A275" s="228" t="s">
        <v>1896</v>
      </c>
      <c r="B275" s="232" t="s">
        <v>709</v>
      </c>
      <c r="C275" s="334"/>
      <c r="D275" s="341"/>
      <c r="E275" s="228"/>
      <c r="F275" s="244" t="s">
        <v>1680</v>
      </c>
      <c r="G275" s="244" t="s">
        <v>1680</v>
      </c>
    </row>
    <row r="276" spans="1:7" x14ac:dyDescent="0.25">
      <c r="A276" s="228" t="s">
        <v>1897</v>
      </c>
      <c r="B276" s="232" t="s">
        <v>711</v>
      </c>
      <c r="C276" s="334"/>
      <c r="D276" s="341"/>
      <c r="E276" s="228"/>
      <c r="F276" s="244" t="s">
        <v>1680</v>
      </c>
      <c r="G276" s="244" t="s">
        <v>1680</v>
      </c>
    </row>
    <row r="277" spans="1:7" x14ac:dyDescent="0.25">
      <c r="A277" s="228" t="s">
        <v>1898</v>
      </c>
      <c r="B277" s="232" t="s">
        <v>713</v>
      </c>
      <c r="C277" s="334"/>
      <c r="D277" s="341"/>
      <c r="E277" s="228"/>
      <c r="F277" s="244" t="s">
        <v>1680</v>
      </c>
      <c r="G277" s="244" t="s">
        <v>1680</v>
      </c>
    </row>
    <row r="278" spans="1:7" x14ac:dyDescent="0.25">
      <c r="A278" s="228" t="s">
        <v>1899</v>
      </c>
      <c r="B278" s="232" t="s">
        <v>715</v>
      </c>
      <c r="C278" s="334"/>
      <c r="D278" s="341"/>
      <c r="E278" s="228"/>
      <c r="F278" s="244" t="s">
        <v>1680</v>
      </c>
      <c r="G278" s="244" t="s">
        <v>1680</v>
      </c>
    </row>
    <row r="279" spans="1:7" x14ac:dyDescent="0.25">
      <c r="A279" s="228" t="s">
        <v>1900</v>
      </c>
      <c r="B279" s="232" t="s">
        <v>717</v>
      </c>
      <c r="C279" s="334"/>
      <c r="D279" s="341"/>
      <c r="E279" s="228"/>
      <c r="F279" s="244" t="s">
        <v>1680</v>
      </c>
      <c r="G279" s="244" t="s">
        <v>1680</v>
      </c>
    </row>
    <row r="280" spans="1:7" x14ac:dyDescent="0.25">
      <c r="A280" s="228" t="s">
        <v>1901</v>
      </c>
      <c r="B280" s="232" t="s">
        <v>719</v>
      </c>
      <c r="C280" s="334"/>
      <c r="D280" s="341"/>
      <c r="E280" s="228"/>
      <c r="F280" s="244" t="s">
        <v>1680</v>
      </c>
      <c r="G280" s="244" t="s">
        <v>1680</v>
      </c>
    </row>
    <row r="281" spans="1:7" x14ac:dyDescent="0.25">
      <c r="A281" s="228" t="s">
        <v>1902</v>
      </c>
      <c r="B281" s="232"/>
      <c r="C281" s="228"/>
      <c r="D281" s="228"/>
      <c r="E281" s="228"/>
      <c r="F281" s="229"/>
      <c r="G281" s="229"/>
    </row>
    <row r="282" spans="1:7" x14ac:dyDescent="0.25">
      <c r="A282" s="228" t="s">
        <v>1903</v>
      </c>
      <c r="B282" s="232"/>
      <c r="C282" s="228"/>
      <c r="D282" s="228"/>
      <c r="E282" s="228"/>
      <c r="F282" s="229"/>
      <c r="G282" s="229"/>
    </row>
    <row r="283" spans="1:7" x14ac:dyDescent="0.25">
      <c r="A283" s="228" t="s">
        <v>1904</v>
      </c>
      <c r="B283" s="232"/>
      <c r="C283" s="228"/>
      <c r="D283" s="228"/>
      <c r="E283" s="228"/>
      <c r="F283" s="229"/>
      <c r="G283" s="229"/>
    </row>
    <row r="284" spans="1:7" x14ac:dyDescent="0.25">
      <c r="A284" s="85"/>
      <c r="B284" s="85" t="s">
        <v>743</v>
      </c>
      <c r="C284" s="85" t="s">
        <v>486</v>
      </c>
      <c r="D284" s="85"/>
      <c r="E284" s="85"/>
      <c r="F284" s="85"/>
      <c r="G284" s="85"/>
    </row>
    <row r="285" spans="1:7" x14ac:dyDescent="0.25">
      <c r="A285" s="228" t="s">
        <v>1905</v>
      </c>
      <c r="B285" s="228" t="s">
        <v>745</v>
      </c>
      <c r="C285" s="340" t="s">
        <v>82</v>
      </c>
      <c r="D285" s="228"/>
      <c r="E285" s="231"/>
      <c r="F285" s="231"/>
      <c r="G285" s="231"/>
    </row>
    <row r="286" spans="1:7" x14ac:dyDescent="0.25">
      <c r="A286" s="228" t="s">
        <v>1906</v>
      </c>
      <c r="B286" s="228" t="s">
        <v>747</v>
      </c>
      <c r="C286" s="340" t="s">
        <v>82</v>
      </c>
      <c r="D286" s="228"/>
      <c r="E286" s="231"/>
      <c r="F286" s="231"/>
      <c r="G286" s="226"/>
    </row>
    <row r="287" spans="1:7" x14ac:dyDescent="0.25">
      <c r="A287" s="228" t="s">
        <v>1907</v>
      </c>
      <c r="B287" s="264" t="s">
        <v>749</v>
      </c>
      <c r="C287" s="340" t="s">
        <v>82</v>
      </c>
      <c r="D287" s="228"/>
      <c r="E287" s="231"/>
      <c r="F287" s="231"/>
      <c r="G287" s="226"/>
    </row>
    <row r="288" spans="1:7" s="258" customFormat="1" x14ac:dyDescent="0.25">
      <c r="A288" s="264" t="s">
        <v>1908</v>
      </c>
      <c r="B288" s="264" t="s">
        <v>2240</v>
      </c>
      <c r="C288" s="340" t="s">
        <v>82</v>
      </c>
      <c r="D288" s="264"/>
      <c r="E288" s="231"/>
      <c r="F288" s="231"/>
      <c r="G288" s="262"/>
    </row>
    <row r="289" spans="1:7" x14ac:dyDescent="0.25">
      <c r="A289" s="264" t="s">
        <v>1909</v>
      </c>
      <c r="B289" s="235" t="s">
        <v>1384</v>
      </c>
      <c r="C289" s="340" t="s">
        <v>82</v>
      </c>
      <c r="D289" s="237"/>
      <c r="E289" s="237"/>
      <c r="F289" s="238"/>
      <c r="G289" s="238"/>
    </row>
    <row r="290" spans="1:7" x14ac:dyDescent="0.25">
      <c r="A290" s="264" t="s">
        <v>2241</v>
      </c>
      <c r="B290" s="228" t="s">
        <v>143</v>
      </c>
      <c r="C290" s="340" t="s">
        <v>82</v>
      </c>
      <c r="D290" s="228"/>
      <c r="E290" s="231"/>
      <c r="F290" s="231"/>
      <c r="G290" s="226"/>
    </row>
    <row r="291" spans="1:7" x14ac:dyDescent="0.25">
      <c r="A291" s="228" t="s">
        <v>1910</v>
      </c>
      <c r="B291" s="232" t="s">
        <v>753</v>
      </c>
      <c r="C291" s="342"/>
      <c r="D291" s="228"/>
      <c r="E291" s="231"/>
      <c r="F291" s="231"/>
      <c r="G291" s="226"/>
    </row>
    <row r="292" spans="1:7" x14ac:dyDescent="0.25">
      <c r="A292" s="264" t="s">
        <v>1911</v>
      </c>
      <c r="B292" s="232" t="s">
        <v>755</v>
      </c>
      <c r="C292" s="340"/>
      <c r="D292" s="228"/>
      <c r="E292" s="231"/>
      <c r="F292" s="231"/>
      <c r="G292" s="226"/>
    </row>
    <row r="293" spans="1:7" x14ac:dyDescent="0.25">
      <c r="A293" s="264" t="s">
        <v>1912</v>
      </c>
      <c r="B293" s="232" t="s">
        <v>757</v>
      </c>
      <c r="C293" s="340"/>
      <c r="D293" s="228"/>
      <c r="E293" s="231"/>
      <c r="F293" s="231"/>
      <c r="G293" s="226"/>
    </row>
    <row r="294" spans="1:7" x14ac:dyDescent="0.25">
      <c r="A294" s="264" t="s">
        <v>1913</v>
      </c>
      <c r="B294" s="232" t="s">
        <v>759</v>
      </c>
      <c r="C294" s="340"/>
      <c r="D294" s="228"/>
      <c r="E294" s="231"/>
      <c r="F294" s="231"/>
      <c r="G294" s="226"/>
    </row>
    <row r="295" spans="1:7" x14ac:dyDescent="0.25">
      <c r="A295" s="264" t="s">
        <v>1914</v>
      </c>
      <c r="B295" s="336" t="s">
        <v>147</v>
      </c>
      <c r="C295" s="340"/>
      <c r="D295" s="228"/>
      <c r="E295" s="231"/>
      <c r="F295" s="231"/>
      <c r="G295" s="226"/>
    </row>
    <row r="296" spans="1:7" x14ac:dyDescent="0.25">
      <c r="A296" s="264" t="s">
        <v>1915</v>
      </c>
      <c r="B296" s="336" t="s">
        <v>147</v>
      </c>
      <c r="C296" s="340"/>
      <c r="D296" s="228"/>
      <c r="E296" s="231"/>
      <c r="F296" s="231"/>
      <c r="G296" s="226"/>
    </row>
    <row r="297" spans="1:7" x14ac:dyDescent="0.25">
      <c r="A297" s="264" t="s">
        <v>1916</v>
      </c>
      <c r="B297" s="336" t="s">
        <v>147</v>
      </c>
      <c r="C297" s="340"/>
      <c r="D297" s="228"/>
      <c r="E297" s="231"/>
      <c r="F297" s="231"/>
      <c r="G297" s="226"/>
    </row>
    <row r="298" spans="1:7" x14ac:dyDescent="0.25">
      <c r="A298" s="264" t="s">
        <v>1917</v>
      </c>
      <c r="B298" s="336" t="s">
        <v>147</v>
      </c>
      <c r="C298" s="340"/>
      <c r="D298" s="228"/>
      <c r="E298" s="231"/>
      <c r="F298" s="231"/>
      <c r="G298" s="226"/>
    </row>
    <row r="299" spans="1:7" x14ac:dyDescent="0.25">
      <c r="A299" s="264" t="s">
        <v>1918</v>
      </c>
      <c r="B299" s="336" t="s">
        <v>147</v>
      </c>
      <c r="C299" s="340"/>
      <c r="D299" s="228"/>
      <c r="E299" s="231"/>
      <c r="F299" s="231"/>
      <c r="G299" s="226"/>
    </row>
    <row r="300" spans="1:7" x14ac:dyDescent="0.25">
      <c r="A300" s="264" t="s">
        <v>1919</v>
      </c>
      <c r="B300" s="336" t="s">
        <v>147</v>
      </c>
      <c r="C300" s="340"/>
      <c r="D300" s="228"/>
      <c r="E300" s="231"/>
      <c r="F300" s="231"/>
      <c r="G300" s="226"/>
    </row>
    <row r="301" spans="1:7" x14ac:dyDescent="0.25">
      <c r="A301" s="85"/>
      <c r="B301" s="85" t="s">
        <v>765</v>
      </c>
      <c r="C301" s="85" t="s">
        <v>486</v>
      </c>
      <c r="D301" s="85"/>
      <c r="E301" s="85"/>
      <c r="F301" s="85"/>
      <c r="G301" s="85"/>
    </row>
    <row r="302" spans="1:7" x14ac:dyDescent="0.25">
      <c r="A302" s="228" t="s">
        <v>1920</v>
      </c>
      <c r="B302" s="228" t="s">
        <v>1385</v>
      </c>
      <c r="C302" s="340" t="s">
        <v>82</v>
      </c>
      <c r="D302" s="228"/>
      <c r="E302" s="226"/>
      <c r="F302" s="226"/>
      <c r="G302" s="226"/>
    </row>
    <row r="303" spans="1:7" x14ac:dyDescent="0.25">
      <c r="A303" s="228" t="s">
        <v>1921</v>
      </c>
      <c r="B303" s="228" t="s">
        <v>767</v>
      </c>
      <c r="C303" s="340" t="s">
        <v>82</v>
      </c>
      <c r="D303" s="228"/>
      <c r="E303" s="226"/>
      <c r="F303" s="226"/>
      <c r="G303" s="226"/>
    </row>
    <row r="304" spans="1:7" x14ac:dyDescent="0.25">
      <c r="A304" s="228" t="s">
        <v>1922</v>
      </c>
      <c r="B304" s="228" t="s">
        <v>143</v>
      </c>
      <c r="C304" s="340" t="s">
        <v>82</v>
      </c>
      <c r="D304" s="228"/>
      <c r="E304" s="226"/>
      <c r="F304" s="226"/>
      <c r="G304" s="226"/>
    </row>
    <row r="305" spans="1:7" x14ac:dyDescent="0.25">
      <c r="A305" s="228" t="s">
        <v>1923</v>
      </c>
      <c r="B305" s="228"/>
      <c r="C305" s="242"/>
      <c r="D305" s="228"/>
      <c r="E305" s="226"/>
      <c r="F305" s="226"/>
      <c r="G305" s="226"/>
    </row>
    <row r="306" spans="1:7" x14ac:dyDescent="0.25">
      <c r="A306" s="228" t="s">
        <v>1924</v>
      </c>
      <c r="B306" s="228"/>
      <c r="C306" s="242"/>
      <c r="D306" s="228"/>
      <c r="E306" s="226"/>
      <c r="F306" s="226"/>
      <c r="G306" s="226"/>
    </row>
    <row r="307" spans="1:7" x14ac:dyDescent="0.25">
      <c r="A307" s="228" t="s">
        <v>1925</v>
      </c>
      <c r="B307" s="228"/>
      <c r="C307" s="242"/>
      <c r="D307" s="228"/>
      <c r="E307" s="226"/>
      <c r="F307" s="226"/>
      <c r="G307" s="226"/>
    </row>
    <row r="308" spans="1:7" x14ac:dyDescent="0.25">
      <c r="A308" s="85"/>
      <c r="B308" s="85" t="s">
        <v>2163</v>
      </c>
      <c r="C308" s="85" t="s">
        <v>112</v>
      </c>
      <c r="D308" s="85" t="s">
        <v>1667</v>
      </c>
      <c r="E308" s="85"/>
      <c r="F308" s="85" t="s">
        <v>486</v>
      </c>
      <c r="G308" s="85" t="s">
        <v>1926</v>
      </c>
    </row>
    <row r="309" spans="1:7" x14ac:dyDescent="0.25">
      <c r="A309" s="219" t="s">
        <v>1927</v>
      </c>
      <c r="B309" s="333" t="s">
        <v>579</v>
      </c>
      <c r="C309" s="334" t="s">
        <v>82</v>
      </c>
      <c r="D309" s="341" t="s">
        <v>82</v>
      </c>
      <c r="E309" s="223"/>
      <c r="F309" s="244" t="str">
        <f>IF($C$327=0,"",IF(C309="[for completion]","",IF(C309="","",C309/$C$327)))</f>
        <v/>
      </c>
      <c r="G309" s="244" t="str">
        <f>IF($D$327=0,"",IF(D309="[for completion]","",IF(D309="","",D309/$D$327)))</f>
        <v/>
      </c>
    </row>
    <row r="310" spans="1:7" x14ac:dyDescent="0.25">
      <c r="A310" s="219" t="s">
        <v>1928</v>
      </c>
      <c r="B310" s="333" t="s">
        <v>579</v>
      </c>
      <c r="C310" s="334" t="s">
        <v>82</v>
      </c>
      <c r="D310" s="341" t="s">
        <v>82</v>
      </c>
      <c r="E310" s="223"/>
      <c r="F310" s="244" t="str">
        <f t="shared" ref="F310:F326" si="7">IF($C$327=0,"",IF(C310="[for completion]","",IF(C310="","",C310/$C$327)))</f>
        <v/>
      </c>
      <c r="G310" s="244" t="str">
        <f t="shared" ref="G310:G326" si="8">IF($D$327=0,"",IF(D310="[for completion]","",IF(D310="","",D310/$D$327)))</f>
        <v/>
      </c>
    </row>
    <row r="311" spans="1:7" x14ac:dyDescent="0.25">
      <c r="A311" s="219" t="s">
        <v>1929</v>
      </c>
      <c r="B311" s="333" t="s">
        <v>579</v>
      </c>
      <c r="C311" s="334" t="s">
        <v>82</v>
      </c>
      <c r="D311" s="341" t="s">
        <v>82</v>
      </c>
      <c r="E311" s="223"/>
      <c r="F311" s="244" t="str">
        <f t="shared" si="7"/>
        <v/>
      </c>
      <c r="G311" s="244" t="str">
        <f t="shared" si="8"/>
        <v/>
      </c>
    </row>
    <row r="312" spans="1:7" x14ac:dyDescent="0.25">
      <c r="A312" s="219" t="s">
        <v>1930</v>
      </c>
      <c r="B312" s="333" t="s">
        <v>579</v>
      </c>
      <c r="C312" s="334" t="s">
        <v>82</v>
      </c>
      <c r="D312" s="341" t="s">
        <v>82</v>
      </c>
      <c r="E312" s="223"/>
      <c r="F312" s="244" t="str">
        <f t="shared" si="7"/>
        <v/>
      </c>
      <c r="G312" s="244" t="str">
        <f t="shared" si="8"/>
        <v/>
      </c>
    </row>
    <row r="313" spans="1:7" x14ac:dyDescent="0.25">
      <c r="A313" s="219" t="s">
        <v>1931</v>
      </c>
      <c r="B313" s="333" t="s">
        <v>579</v>
      </c>
      <c r="C313" s="334" t="s">
        <v>82</v>
      </c>
      <c r="D313" s="341" t="s">
        <v>82</v>
      </c>
      <c r="E313" s="223"/>
      <c r="F313" s="244" t="str">
        <f t="shared" si="7"/>
        <v/>
      </c>
      <c r="G313" s="244" t="str">
        <f t="shared" si="8"/>
        <v/>
      </c>
    </row>
    <row r="314" spans="1:7" x14ac:dyDescent="0.25">
      <c r="A314" s="219" t="s">
        <v>1932</v>
      </c>
      <c r="B314" s="333" t="s">
        <v>579</v>
      </c>
      <c r="C314" s="334" t="s">
        <v>82</v>
      </c>
      <c r="D314" s="341" t="s">
        <v>82</v>
      </c>
      <c r="E314" s="223"/>
      <c r="F314" s="244" t="str">
        <f t="shared" si="7"/>
        <v/>
      </c>
      <c r="G314" s="244" t="str">
        <f t="shared" si="8"/>
        <v/>
      </c>
    </row>
    <row r="315" spans="1:7" x14ac:dyDescent="0.25">
      <c r="A315" s="219" t="s">
        <v>1933</v>
      </c>
      <c r="B315" s="333" t="s">
        <v>579</v>
      </c>
      <c r="C315" s="334" t="s">
        <v>82</v>
      </c>
      <c r="D315" s="341" t="s">
        <v>82</v>
      </c>
      <c r="E315" s="223"/>
      <c r="F315" s="244" t="str">
        <f>IF($C$327=0,"",IF(C315="[for completion]","",IF(C315="","",C315/$C$327)))</f>
        <v/>
      </c>
      <c r="G315" s="244" t="str">
        <f t="shared" si="8"/>
        <v/>
      </c>
    </row>
    <row r="316" spans="1:7" x14ac:dyDescent="0.25">
      <c r="A316" s="219" t="s">
        <v>1934</v>
      </c>
      <c r="B316" s="333" t="s">
        <v>579</v>
      </c>
      <c r="C316" s="334" t="s">
        <v>82</v>
      </c>
      <c r="D316" s="341" t="s">
        <v>82</v>
      </c>
      <c r="E316" s="223"/>
      <c r="F316" s="244" t="str">
        <f t="shared" si="7"/>
        <v/>
      </c>
      <c r="G316" s="244" t="str">
        <f t="shared" si="8"/>
        <v/>
      </c>
    </row>
    <row r="317" spans="1:7" x14ac:dyDescent="0.25">
      <c r="A317" s="219" t="s">
        <v>1935</v>
      </c>
      <c r="B317" s="333" t="s">
        <v>579</v>
      </c>
      <c r="C317" s="334" t="s">
        <v>82</v>
      </c>
      <c r="D317" s="341" t="s">
        <v>82</v>
      </c>
      <c r="E317" s="223"/>
      <c r="F317" s="244" t="str">
        <f t="shared" si="7"/>
        <v/>
      </c>
      <c r="G317" s="244" t="str">
        <f t="shared" si="8"/>
        <v/>
      </c>
    </row>
    <row r="318" spans="1:7" x14ac:dyDescent="0.25">
      <c r="A318" s="219" t="s">
        <v>1936</v>
      </c>
      <c r="B318" s="333" t="s">
        <v>579</v>
      </c>
      <c r="C318" s="334" t="s">
        <v>82</v>
      </c>
      <c r="D318" s="341" t="s">
        <v>82</v>
      </c>
      <c r="E318" s="223"/>
      <c r="F318" s="244" t="str">
        <f t="shared" si="7"/>
        <v/>
      </c>
      <c r="G318" s="244" t="str">
        <f>IF($D$327=0,"",IF(D318="[for completion]","",IF(D318="","",D318/$D$327)))</f>
        <v/>
      </c>
    </row>
    <row r="319" spans="1:7" x14ac:dyDescent="0.25">
      <c r="A319" s="219" t="s">
        <v>1937</v>
      </c>
      <c r="B319" s="333" t="s">
        <v>579</v>
      </c>
      <c r="C319" s="334" t="s">
        <v>82</v>
      </c>
      <c r="D319" s="341" t="s">
        <v>82</v>
      </c>
      <c r="E319" s="223"/>
      <c r="F319" s="244" t="str">
        <f t="shared" si="7"/>
        <v/>
      </c>
      <c r="G319" s="244" t="str">
        <f t="shared" si="8"/>
        <v/>
      </c>
    </row>
    <row r="320" spans="1:7" x14ac:dyDescent="0.25">
      <c r="A320" s="219" t="s">
        <v>1938</v>
      </c>
      <c r="B320" s="333" t="s">
        <v>579</v>
      </c>
      <c r="C320" s="334" t="s">
        <v>82</v>
      </c>
      <c r="D320" s="341" t="s">
        <v>82</v>
      </c>
      <c r="E320" s="223"/>
      <c r="F320" s="244" t="str">
        <f t="shared" si="7"/>
        <v/>
      </c>
      <c r="G320" s="244" t="str">
        <f t="shared" si="8"/>
        <v/>
      </c>
    </row>
    <row r="321" spans="1:7" x14ac:dyDescent="0.25">
      <c r="A321" s="219" t="s">
        <v>1939</v>
      </c>
      <c r="B321" s="333" t="s">
        <v>579</v>
      </c>
      <c r="C321" s="334" t="s">
        <v>82</v>
      </c>
      <c r="D321" s="341" t="s">
        <v>82</v>
      </c>
      <c r="E321" s="223"/>
      <c r="F321" s="244" t="str">
        <f t="shared" si="7"/>
        <v/>
      </c>
      <c r="G321" s="244" t="str">
        <f t="shared" si="8"/>
        <v/>
      </c>
    </row>
    <row r="322" spans="1:7" x14ac:dyDescent="0.25">
      <c r="A322" s="219" t="s">
        <v>1940</v>
      </c>
      <c r="B322" s="333" t="s">
        <v>579</v>
      </c>
      <c r="C322" s="334" t="s">
        <v>82</v>
      </c>
      <c r="D322" s="341" t="s">
        <v>82</v>
      </c>
      <c r="E322" s="223"/>
      <c r="F322" s="244" t="str">
        <f t="shared" si="7"/>
        <v/>
      </c>
      <c r="G322" s="244" t="str">
        <f t="shared" si="8"/>
        <v/>
      </c>
    </row>
    <row r="323" spans="1:7" x14ac:dyDescent="0.25">
      <c r="A323" s="219" t="s">
        <v>1941</v>
      </c>
      <c r="B323" s="333" t="s">
        <v>579</v>
      </c>
      <c r="C323" s="334" t="s">
        <v>82</v>
      </c>
      <c r="D323" s="341" t="s">
        <v>82</v>
      </c>
      <c r="E323" s="223"/>
      <c r="F323" s="244" t="str">
        <f t="shared" si="7"/>
        <v/>
      </c>
      <c r="G323" s="244" t="str">
        <f t="shared" si="8"/>
        <v/>
      </c>
    </row>
    <row r="324" spans="1:7" x14ac:dyDescent="0.25">
      <c r="A324" s="219" t="s">
        <v>1942</v>
      </c>
      <c r="B324" s="333" t="s">
        <v>579</v>
      </c>
      <c r="C324" s="334" t="s">
        <v>82</v>
      </c>
      <c r="D324" s="341" t="s">
        <v>82</v>
      </c>
      <c r="E324" s="223"/>
      <c r="F324" s="244" t="str">
        <f t="shared" si="7"/>
        <v/>
      </c>
      <c r="G324" s="244" t="str">
        <f t="shared" si="8"/>
        <v/>
      </c>
    </row>
    <row r="325" spans="1:7" x14ac:dyDescent="0.25">
      <c r="A325" s="219" t="s">
        <v>1943</v>
      </c>
      <c r="B325" s="333" t="s">
        <v>579</v>
      </c>
      <c r="C325" s="334" t="s">
        <v>82</v>
      </c>
      <c r="D325" s="341" t="s">
        <v>82</v>
      </c>
      <c r="E325" s="223"/>
      <c r="F325" s="244" t="str">
        <f t="shared" si="7"/>
        <v/>
      </c>
      <c r="G325" s="244" t="str">
        <f t="shared" si="8"/>
        <v/>
      </c>
    </row>
    <row r="326" spans="1:7" x14ac:dyDescent="0.25">
      <c r="A326" s="219" t="s">
        <v>1944</v>
      </c>
      <c r="B326" s="235" t="s">
        <v>2061</v>
      </c>
      <c r="C326" s="334" t="s">
        <v>82</v>
      </c>
      <c r="D326" s="341" t="s">
        <v>82</v>
      </c>
      <c r="E326" s="223"/>
      <c r="F326" s="244" t="str">
        <f t="shared" si="7"/>
        <v/>
      </c>
      <c r="G326" s="244" t="str">
        <f t="shared" si="8"/>
        <v/>
      </c>
    </row>
    <row r="327" spans="1:7" x14ac:dyDescent="0.25">
      <c r="A327" s="219" t="s">
        <v>1945</v>
      </c>
      <c r="B327" s="225" t="s">
        <v>145</v>
      </c>
      <c r="C327" s="187">
        <f>SUM(C309:C326)</f>
        <v>0</v>
      </c>
      <c r="D327" s="247">
        <f>SUM(D309:D326)</f>
        <v>0</v>
      </c>
      <c r="E327" s="223"/>
      <c r="F327" s="249">
        <f>SUM(F319:F326)</f>
        <v>0</v>
      </c>
      <c r="G327" s="249">
        <f>SUM(G319:G326)</f>
        <v>0</v>
      </c>
    </row>
    <row r="328" spans="1:7" x14ac:dyDescent="0.25">
      <c r="A328" s="219" t="s">
        <v>1946</v>
      </c>
      <c r="B328" s="225"/>
      <c r="C328" s="219"/>
      <c r="D328" s="219"/>
      <c r="E328" s="223"/>
      <c r="F328" s="223"/>
      <c r="G328" s="223"/>
    </row>
    <row r="329" spans="1:7" x14ac:dyDescent="0.25">
      <c r="A329" s="219" t="s">
        <v>1947</v>
      </c>
      <c r="B329" s="225"/>
      <c r="C329" s="219"/>
      <c r="D329" s="219"/>
      <c r="E329" s="223"/>
      <c r="F329" s="223"/>
      <c r="G329" s="223"/>
    </row>
    <row r="330" spans="1:7" x14ac:dyDescent="0.25">
      <c r="A330" s="219" t="s">
        <v>1948</v>
      </c>
      <c r="B330" s="225"/>
      <c r="C330" s="219"/>
      <c r="D330" s="219"/>
      <c r="E330" s="223"/>
      <c r="F330" s="223"/>
      <c r="G330" s="223"/>
    </row>
    <row r="331" spans="1:7" s="258" customFormat="1" x14ac:dyDescent="0.25">
      <c r="A331" s="85"/>
      <c r="B331" s="85" t="s">
        <v>2641</v>
      </c>
      <c r="C331" s="85" t="s">
        <v>112</v>
      </c>
      <c r="D331" s="85" t="s">
        <v>1667</v>
      </c>
      <c r="E331" s="85"/>
      <c r="F331" s="85" t="s">
        <v>486</v>
      </c>
      <c r="G331" s="85" t="s">
        <v>1926</v>
      </c>
    </row>
    <row r="332" spans="1:7" s="258" customFormat="1" x14ac:dyDescent="0.25">
      <c r="A332" s="275" t="s">
        <v>1949</v>
      </c>
      <c r="B332" s="333" t="s">
        <v>579</v>
      </c>
      <c r="C332" s="334" t="s">
        <v>82</v>
      </c>
      <c r="D332" s="341" t="s">
        <v>82</v>
      </c>
      <c r="E332" s="260"/>
      <c r="F332" s="244" t="str">
        <f>IF($C$350=0,"",IF(C332="[for completion]","",IF(C332="","",C332/$C$350)))</f>
        <v/>
      </c>
      <c r="G332" s="244" t="str">
        <f>IF($D$350=0,"",IF(D332="[for completion]","",IF(D332="","",D332/$D$350)))</f>
        <v/>
      </c>
    </row>
    <row r="333" spans="1:7" s="258" customFormat="1" x14ac:dyDescent="0.25">
      <c r="A333" s="275" t="s">
        <v>1950</v>
      </c>
      <c r="B333" s="333" t="s">
        <v>579</v>
      </c>
      <c r="C333" s="334" t="s">
        <v>82</v>
      </c>
      <c r="D333" s="341" t="s">
        <v>82</v>
      </c>
      <c r="E333" s="260"/>
      <c r="F333" s="244" t="str">
        <f t="shared" ref="F333:F349" si="9">IF($C$350=0,"",IF(C333="[for completion]","",IF(C333="","",C333/$C$350)))</f>
        <v/>
      </c>
      <c r="G333" s="244" t="str">
        <f t="shared" ref="G333:G349" si="10">IF($D$350=0,"",IF(D333="[for completion]","",IF(D333="","",D333/$D$350)))</f>
        <v/>
      </c>
    </row>
    <row r="334" spans="1:7" s="258" customFormat="1" x14ac:dyDescent="0.25">
      <c r="A334" s="275" t="s">
        <v>1951</v>
      </c>
      <c r="B334" s="333" t="s">
        <v>579</v>
      </c>
      <c r="C334" s="334" t="s">
        <v>82</v>
      </c>
      <c r="D334" s="341" t="s">
        <v>82</v>
      </c>
      <c r="E334" s="260"/>
      <c r="F334" s="244" t="str">
        <f t="shared" si="9"/>
        <v/>
      </c>
      <c r="G334" s="244" t="str">
        <f t="shared" si="10"/>
        <v/>
      </c>
    </row>
    <row r="335" spans="1:7" s="258" customFormat="1" x14ac:dyDescent="0.25">
      <c r="A335" s="275" t="s">
        <v>1952</v>
      </c>
      <c r="B335" s="333" t="s">
        <v>579</v>
      </c>
      <c r="C335" s="334" t="s">
        <v>82</v>
      </c>
      <c r="D335" s="341" t="s">
        <v>82</v>
      </c>
      <c r="E335" s="260"/>
      <c r="F335" s="244" t="str">
        <f t="shared" si="9"/>
        <v/>
      </c>
      <c r="G335" s="244" t="str">
        <f t="shared" si="10"/>
        <v/>
      </c>
    </row>
    <row r="336" spans="1:7" s="258" customFormat="1" x14ac:dyDescent="0.25">
      <c r="A336" s="275" t="s">
        <v>1953</v>
      </c>
      <c r="B336" s="333" t="s">
        <v>579</v>
      </c>
      <c r="C336" s="334" t="s">
        <v>82</v>
      </c>
      <c r="D336" s="341" t="s">
        <v>82</v>
      </c>
      <c r="E336" s="260"/>
      <c r="F336" s="244" t="str">
        <f t="shared" si="9"/>
        <v/>
      </c>
      <c r="G336" s="244" t="str">
        <f t="shared" si="10"/>
        <v/>
      </c>
    </row>
    <row r="337" spans="1:7" s="258" customFormat="1" x14ac:dyDescent="0.25">
      <c r="A337" s="275" t="s">
        <v>1954</v>
      </c>
      <c r="B337" s="333" t="s">
        <v>579</v>
      </c>
      <c r="C337" s="334" t="s">
        <v>82</v>
      </c>
      <c r="D337" s="341" t="s">
        <v>82</v>
      </c>
      <c r="E337" s="260"/>
      <c r="F337" s="244" t="str">
        <f t="shared" si="9"/>
        <v/>
      </c>
      <c r="G337" s="244" t="str">
        <f t="shared" si="10"/>
        <v/>
      </c>
    </row>
    <row r="338" spans="1:7" s="258" customFormat="1" x14ac:dyDescent="0.25">
      <c r="A338" s="275" t="s">
        <v>1955</v>
      </c>
      <c r="B338" s="333" t="s">
        <v>579</v>
      </c>
      <c r="C338" s="334" t="s">
        <v>82</v>
      </c>
      <c r="D338" s="341" t="s">
        <v>82</v>
      </c>
      <c r="E338" s="260"/>
      <c r="F338" s="244" t="str">
        <f t="shared" si="9"/>
        <v/>
      </c>
      <c r="G338" s="244" t="str">
        <f t="shared" si="10"/>
        <v/>
      </c>
    </row>
    <row r="339" spans="1:7" s="258" customFormat="1" x14ac:dyDescent="0.25">
      <c r="A339" s="275" t="s">
        <v>1956</v>
      </c>
      <c r="B339" s="333" t="s">
        <v>579</v>
      </c>
      <c r="C339" s="334" t="s">
        <v>82</v>
      </c>
      <c r="D339" s="341" t="s">
        <v>82</v>
      </c>
      <c r="E339" s="260"/>
      <c r="F339" s="244" t="str">
        <f t="shared" si="9"/>
        <v/>
      </c>
      <c r="G339" s="244" t="str">
        <f t="shared" si="10"/>
        <v/>
      </c>
    </row>
    <row r="340" spans="1:7" s="258" customFormat="1" x14ac:dyDescent="0.25">
      <c r="A340" s="275" t="s">
        <v>1957</v>
      </c>
      <c r="B340" s="333" t="s">
        <v>579</v>
      </c>
      <c r="C340" s="334" t="s">
        <v>82</v>
      </c>
      <c r="D340" s="341" t="s">
        <v>82</v>
      </c>
      <c r="E340" s="260"/>
      <c r="F340" s="244" t="str">
        <f t="shared" si="9"/>
        <v/>
      </c>
      <c r="G340" s="244" t="str">
        <f t="shared" si="10"/>
        <v/>
      </c>
    </row>
    <row r="341" spans="1:7" s="258" customFormat="1" x14ac:dyDescent="0.25">
      <c r="A341" s="275" t="s">
        <v>1958</v>
      </c>
      <c r="B341" s="333" t="s">
        <v>579</v>
      </c>
      <c r="C341" s="334" t="s">
        <v>82</v>
      </c>
      <c r="D341" s="341" t="s">
        <v>82</v>
      </c>
      <c r="E341" s="260"/>
      <c r="F341" s="244" t="str">
        <f t="shared" si="9"/>
        <v/>
      </c>
      <c r="G341" s="244" t="str">
        <f t="shared" si="10"/>
        <v/>
      </c>
    </row>
    <row r="342" spans="1:7" s="258" customFormat="1" x14ac:dyDescent="0.25">
      <c r="A342" s="275" t="s">
        <v>2139</v>
      </c>
      <c r="B342" s="333" t="s">
        <v>579</v>
      </c>
      <c r="C342" s="334" t="s">
        <v>82</v>
      </c>
      <c r="D342" s="341" t="s">
        <v>82</v>
      </c>
      <c r="E342" s="260"/>
      <c r="F342" s="244" t="str">
        <f t="shared" si="9"/>
        <v/>
      </c>
      <c r="G342" s="244" t="str">
        <f t="shared" si="10"/>
        <v/>
      </c>
    </row>
    <row r="343" spans="1:7" s="258" customFormat="1" x14ac:dyDescent="0.25">
      <c r="A343" s="275" t="s">
        <v>2164</v>
      </c>
      <c r="B343" s="333" t="s">
        <v>579</v>
      </c>
      <c r="C343" s="334" t="s">
        <v>82</v>
      </c>
      <c r="D343" s="341" t="s">
        <v>82</v>
      </c>
      <c r="E343" s="260"/>
      <c r="F343" s="244" t="str">
        <f t="shared" si="9"/>
        <v/>
      </c>
      <c r="G343" s="244" t="str">
        <f>IF($D$350=0,"",IF(D343="[for completion]","",IF(D343="","",D343/$D$350)))</f>
        <v/>
      </c>
    </row>
    <row r="344" spans="1:7" s="258" customFormat="1" x14ac:dyDescent="0.25">
      <c r="A344" s="275" t="s">
        <v>2165</v>
      </c>
      <c r="B344" s="333" t="s">
        <v>579</v>
      </c>
      <c r="C344" s="334" t="s">
        <v>82</v>
      </c>
      <c r="D344" s="341" t="s">
        <v>82</v>
      </c>
      <c r="E344" s="260"/>
      <c r="F344" s="244" t="str">
        <f t="shared" si="9"/>
        <v/>
      </c>
      <c r="G344" s="244" t="str">
        <f t="shared" si="10"/>
        <v/>
      </c>
    </row>
    <row r="345" spans="1:7" s="258" customFormat="1" x14ac:dyDescent="0.25">
      <c r="A345" s="275" t="s">
        <v>2166</v>
      </c>
      <c r="B345" s="333" t="s">
        <v>579</v>
      </c>
      <c r="C345" s="334" t="s">
        <v>82</v>
      </c>
      <c r="D345" s="341" t="s">
        <v>82</v>
      </c>
      <c r="E345" s="260"/>
      <c r="F345" s="244" t="str">
        <f t="shared" si="9"/>
        <v/>
      </c>
      <c r="G345" s="244" t="str">
        <f t="shared" si="10"/>
        <v/>
      </c>
    </row>
    <row r="346" spans="1:7" s="258" customFormat="1" x14ac:dyDescent="0.25">
      <c r="A346" s="275" t="s">
        <v>2167</v>
      </c>
      <c r="B346" s="333" t="s">
        <v>579</v>
      </c>
      <c r="C346" s="334" t="s">
        <v>82</v>
      </c>
      <c r="D346" s="341" t="s">
        <v>82</v>
      </c>
      <c r="E346" s="260"/>
      <c r="F346" s="244" t="str">
        <f t="shared" si="9"/>
        <v/>
      </c>
      <c r="G346" s="244" t="str">
        <f t="shared" si="10"/>
        <v/>
      </c>
    </row>
    <row r="347" spans="1:7" s="258" customFormat="1" x14ac:dyDescent="0.25">
      <c r="A347" s="275" t="s">
        <v>2168</v>
      </c>
      <c r="B347" s="333" t="s">
        <v>579</v>
      </c>
      <c r="C347" s="334" t="s">
        <v>82</v>
      </c>
      <c r="D347" s="341" t="s">
        <v>82</v>
      </c>
      <c r="E347" s="260"/>
      <c r="F347" s="244" t="str">
        <f>IF($C$350=0,"",IF(C347="[for completion]","",IF(C347="","",C347/$C$350)))</f>
        <v/>
      </c>
      <c r="G347" s="244" t="str">
        <f t="shared" si="10"/>
        <v/>
      </c>
    </row>
    <row r="348" spans="1:7" s="258" customFormat="1" x14ac:dyDescent="0.25">
      <c r="A348" s="275" t="s">
        <v>2169</v>
      </c>
      <c r="B348" s="333" t="s">
        <v>579</v>
      </c>
      <c r="C348" s="334" t="s">
        <v>82</v>
      </c>
      <c r="D348" s="341" t="s">
        <v>82</v>
      </c>
      <c r="E348" s="260"/>
      <c r="F348" s="244" t="str">
        <f t="shared" si="9"/>
        <v/>
      </c>
      <c r="G348" s="244" t="str">
        <f t="shared" si="10"/>
        <v/>
      </c>
    </row>
    <row r="349" spans="1:7" s="258" customFormat="1" x14ac:dyDescent="0.25">
      <c r="A349" s="275" t="s">
        <v>2170</v>
      </c>
      <c r="B349" s="235" t="s">
        <v>2061</v>
      </c>
      <c r="C349" s="334" t="s">
        <v>82</v>
      </c>
      <c r="D349" s="341" t="s">
        <v>82</v>
      </c>
      <c r="E349" s="260"/>
      <c r="F349" s="244" t="str">
        <f t="shared" si="9"/>
        <v/>
      </c>
      <c r="G349" s="244" t="str">
        <f t="shared" si="10"/>
        <v/>
      </c>
    </row>
    <row r="350" spans="1:7" s="258" customFormat="1" x14ac:dyDescent="0.25">
      <c r="A350" s="275" t="s">
        <v>2171</v>
      </c>
      <c r="B350" s="261" t="s">
        <v>145</v>
      </c>
      <c r="C350" s="187">
        <f>SUM(C332:C349)</f>
        <v>0</v>
      </c>
      <c r="D350" s="188">
        <f>SUM(D332:D349)</f>
        <v>0</v>
      </c>
      <c r="E350" s="260"/>
      <c r="F350" s="249">
        <f>SUM(F332:F349)</f>
        <v>0</v>
      </c>
      <c r="G350" s="249">
        <f>SUM(G332:G349)</f>
        <v>0</v>
      </c>
    </row>
    <row r="351" spans="1:7" s="258" customFormat="1" x14ac:dyDescent="0.25">
      <c r="A351" s="275" t="s">
        <v>1959</v>
      </c>
      <c r="B351" s="261"/>
      <c r="C351" s="275"/>
      <c r="D351" s="275"/>
      <c r="E351" s="260"/>
      <c r="F351" s="260"/>
      <c r="G351" s="260"/>
    </row>
    <row r="352" spans="1:7" s="258" customFormat="1" x14ac:dyDescent="0.25">
      <c r="A352" s="275" t="s">
        <v>2172</v>
      </c>
      <c r="B352" s="261"/>
      <c r="C352" s="275"/>
      <c r="D352" s="275"/>
      <c r="E352" s="260"/>
      <c r="F352" s="260"/>
      <c r="G352" s="260"/>
    </row>
    <row r="353" spans="1:7" x14ac:dyDescent="0.25">
      <c r="A353" s="85"/>
      <c r="B353" s="85" t="s">
        <v>2315</v>
      </c>
      <c r="C353" s="85" t="s">
        <v>112</v>
      </c>
      <c r="D353" s="85" t="s">
        <v>1667</v>
      </c>
      <c r="E353" s="85"/>
      <c r="F353" s="85" t="s">
        <v>486</v>
      </c>
      <c r="G353" s="85" t="s">
        <v>2318</v>
      </c>
    </row>
    <row r="354" spans="1:7" x14ac:dyDescent="0.25">
      <c r="A354" s="219" t="s">
        <v>1960</v>
      </c>
      <c r="B354" s="225" t="s">
        <v>1660</v>
      </c>
      <c r="C354" s="334" t="s">
        <v>82</v>
      </c>
      <c r="D354" s="341" t="s">
        <v>82</v>
      </c>
      <c r="E354" s="223"/>
      <c r="F354" s="366" t="str">
        <f>IF($C$367=0,"",IF(C354="[for completion]","",IF(C354="","",C354/$C$367)))</f>
        <v/>
      </c>
      <c r="G354" s="366" t="str">
        <f>IF($D$367=0,"",IF(D354="[for completion]","",IF(D354="","",D354/$D$367)))</f>
        <v/>
      </c>
    </row>
    <row r="355" spans="1:7" x14ac:dyDescent="0.25">
      <c r="A355" s="275" t="s">
        <v>1961</v>
      </c>
      <c r="B355" s="225" t="s">
        <v>1661</v>
      </c>
      <c r="C355" s="334" t="s">
        <v>82</v>
      </c>
      <c r="D355" s="341" t="s">
        <v>82</v>
      </c>
      <c r="E355" s="223"/>
      <c r="F355" s="366" t="str">
        <f t="shared" ref="F355:F366" si="11">IF($C$367=0,"",IF(C355="[for completion]","",IF(C355="","",C355/$C$367)))</f>
        <v/>
      </c>
      <c r="G355" s="366" t="str">
        <f t="shared" ref="G355:G366" si="12">IF($D$367=0,"",IF(D355="[for completion]","",IF(D355="","",D355/$D$367)))</f>
        <v/>
      </c>
    </row>
    <row r="356" spans="1:7" x14ac:dyDescent="0.25">
      <c r="A356" s="275" t="s">
        <v>1962</v>
      </c>
      <c r="B356" s="261" t="s">
        <v>2342</v>
      </c>
      <c r="C356" s="334" t="s">
        <v>82</v>
      </c>
      <c r="D356" s="341" t="s">
        <v>82</v>
      </c>
      <c r="E356" s="223"/>
      <c r="F356" s="366" t="str">
        <f t="shared" si="11"/>
        <v/>
      </c>
      <c r="G356" s="366" t="str">
        <f t="shared" si="12"/>
        <v/>
      </c>
    </row>
    <row r="357" spans="1:7" x14ac:dyDescent="0.25">
      <c r="A357" s="275" t="s">
        <v>1963</v>
      </c>
      <c r="B357" s="225" t="s">
        <v>1662</v>
      </c>
      <c r="C357" s="334" t="s">
        <v>82</v>
      </c>
      <c r="D357" s="341" t="s">
        <v>82</v>
      </c>
      <c r="E357" s="223"/>
      <c r="F357" s="366" t="str">
        <f t="shared" si="11"/>
        <v/>
      </c>
      <c r="G357" s="366" t="str">
        <f t="shared" si="12"/>
        <v/>
      </c>
    </row>
    <row r="358" spans="1:7" x14ac:dyDescent="0.25">
      <c r="A358" s="275" t="s">
        <v>1964</v>
      </c>
      <c r="B358" s="225" t="s">
        <v>1663</v>
      </c>
      <c r="C358" s="334" t="s">
        <v>82</v>
      </c>
      <c r="D358" s="341" t="s">
        <v>82</v>
      </c>
      <c r="E358" s="223"/>
      <c r="F358" s="366" t="str">
        <f t="shared" si="11"/>
        <v/>
      </c>
      <c r="G358" s="366" t="str">
        <f t="shared" si="12"/>
        <v/>
      </c>
    </row>
    <row r="359" spans="1:7" x14ac:dyDescent="0.25">
      <c r="A359" s="275" t="s">
        <v>1965</v>
      </c>
      <c r="B359" s="225" t="s">
        <v>1664</v>
      </c>
      <c r="C359" s="334" t="s">
        <v>82</v>
      </c>
      <c r="D359" s="341" t="s">
        <v>82</v>
      </c>
      <c r="E359" s="223"/>
      <c r="F359" s="366" t="str">
        <f t="shared" si="11"/>
        <v/>
      </c>
      <c r="G359" s="366" t="str">
        <f t="shared" si="12"/>
        <v/>
      </c>
    </row>
    <row r="360" spans="1:7" x14ac:dyDescent="0.25">
      <c r="A360" s="275" t="s">
        <v>2055</v>
      </c>
      <c r="B360" s="225" t="s">
        <v>1665</v>
      </c>
      <c r="C360" s="334" t="s">
        <v>82</v>
      </c>
      <c r="D360" s="341" t="s">
        <v>82</v>
      </c>
      <c r="E360" s="223"/>
      <c r="F360" s="366" t="str">
        <f t="shared" si="11"/>
        <v/>
      </c>
      <c r="G360" s="366" t="str">
        <f t="shared" si="12"/>
        <v/>
      </c>
    </row>
    <row r="361" spans="1:7" x14ac:dyDescent="0.25">
      <c r="A361" s="362" t="s">
        <v>2056</v>
      </c>
      <c r="B361" s="225" t="s">
        <v>1666</v>
      </c>
      <c r="C361" s="334" t="s">
        <v>82</v>
      </c>
      <c r="D361" s="341" t="s">
        <v>82</v>
      </c>
      <c r="E361" s="223"/>
      <c r="F361" s="366" t="str">
        <f t="shared" si="11"/>
        <v/>
      </c>
      <c r="G361" s="366" t="str">
        <f t="shared" si="12"/>
        <v/>
      </c>
    </row>
    <row r="362" spans="1:7" s="361" customFormat="1" x14ac:dyDescent="0.25">
      <c r="A362" s="362" t="s">
        <v>2177</v>
      </c>
      <c r="B362" s="368" t="s">
        <v>2718</v>
      </c>
      <c r="C362" s="245" t="s">
        <v>82</v>
      </c>
      <c r="D362" s="367" t="s">
        <v>82</v>
      </c>
      <c r="E362" s="377"/>
      <c r="F362" s="366" t="str">
        <f t="shared" si="11"/>
        <v/>
      </c>
      <c r="G362" s="366" t="str">
        <f t="shared" si="12"/>
        <v/>
      </c>
    </row>
    <row r="363" spans="1:7" s="361" customFormat="1" x14ac:dyDescent="0.25">
      <c r="A363" s="362" t="s">
        <v>2178</v>
      </c>
      <c r="B363" s="367" t="s">
        <v>2721</v>
      </c>
      <c r="C363" s="245" t="s">
        <v>82</v>
      </c>
      <c r="D363" s="367" t="s">
        <v>82</v>
      </c>
      <c r="E363" s="108"/>
      <c r="F363" s="366" t="str">
        <f t="shared" si="11"/>
        <v/>
      </c>
      <c r="G363" s="366" t="str">
        <f t="shared" si="12"/>
        <v/>
      </c>
    </row>
    <row r="364" spans="1:7" s="361" customFormat="1" x14ac:dyDescent="0.25">
      <c r="A364" s="362" t="s">
        <v>2179</v>
      </c>
      <c r="B364" s="367" t="s">
        <v>2719</v>
      </c>
      <c r="C364" s="245" t="s">
        <v>82</v>
      </c>
      <c r="D364" s="367" t="s">
        <v>82</v>
      </c>
      <c r="E364" s="108"/>
      <c r="F364" s="366" t="str">
        <f t="shared" si="11"/>
        <v/>
      </c>
      <c r="G364" s="366" t="str">
        <f t="shared" si="12"/>
        <v/>
      </c>
    </row>
    <row r="365" spans="1:7" s="361" customFormat="1" x14ac:dyDescent="0.25">
      <c r="A365" s="362" t="s">
        <v>2742</v>
      </c>
      <c r="B365" s="368" t="s">
        <v>2720</v>
      </c>
      <c r="C365" s="245" t="s">
        <v>82</v>
      </c>
      <c r="D365" s="367" t="s">
        <v>82</v>
      </c>
      <c r="E365" s="377"/>
      <c r="F365" s="366" t="str">
        <f t="shared" si="11"/>
        <v/>
      </c>
      <c r="G365" s="366" t="str">
        <f t="shared" si="12"/>
        <v/>
      </c>
    </row>
    <row r="366" spans="1:7" s="361" customFormat="1" x14ac:dyDescent="0.25">
      <c r="A366" s="362" t="s">
        <v>2743</v>
      </c>
      <c r="B366" s="367" t="s">
        <v>2061</v>
      </c>
      <c r="C366" s="381" t="s">
        <v>82</v>
      </c>
      <c r="D366" s="382" t="s">
        <v>82</v>
      </c>
      <c r="E366" s="377"/>
      <c r="F366" s="366" t="str">
        <f t="shared" si="11"/>
        <v/>
      </c>
      <c r="G366" s="366" t="str">
        <f t="shared" si="12"/>
        <v/>
      </c>
    </row>
    <row r="367" spans="1:7" s="361" customFormat="1" x14ac:dyDescent="0.25">
      <c r="A367" s="362" t="s">
        <v>2744</v>
      </c>
      <c r="B367" s="368" t="s">
        <v>145</v>
      </c>
      <c r="C367" s="381">
        <f>SUM(C354:C366)</f>
        <v>0</v>
      </c>
      <c r="D367" s="382">
        <f>SUM(D354:D366)</f>
        <v>0</v>
      </c>
      <c r="E367" s="377"/>
      <c r="F367" s="364">
        <f>SUM(F354:F366)</f>
        <v>0</v>
      </c>
      <c r="G367" s="364">
        <f>SUM(G354:G366)</f>
        <v>0</v>
      </c>
    </row>
    <row r="368" spans="1:7" s="361" customFormat="1" x14ac:dyDescent="0.25">
      <c r="A368" s="362" t="s">
        <v>1966</v>
      </c>
      <c r="B368" s="261"/>
      <c r="C368" s="334"/>
      <c r="D368" s="341"/>
      <c r="E368" s="260"/>
      <c r="F368" s="365" t="str">
        <f t="shared" ref="F368" si="13">IF($C$350=0,"",IF(C368="[for completion]","",IF(C368="","",C368/$C$350)))</f>
        <v/>
      </c>
      <c r="G368" s="365" t="str">
        <f t="shared" ref="G368" si="14">IF($D$350=0,"",IF(D368="[for completion]","",IF(D368="","",D368/$D$350)))</f>
        <v/>
      </c>
    </row>
    <row r="369" spans="1:7" s="361" customFormat="1" x14ac:dyDescent="0.25">
      <c r="A369" s="362" t="s">
        <v>2747</v>
      </c>
      <c r="B369" s="261"/>
      <c r="C369" s="334"/>
      <c r="D369" s="341"/>
      <c r="E369" s="260"/>
      <c r="F369" s="365"/>
      <c r="G369" s="365"/>
    </row>
    <row r="370" spans="1:7" s="361" customFormat="1" x14ac:dyDescent="0.25">
      <c r="A370" s="362" t="s">
        <v>2748</v>
      </c>
      <c r="B370" s="261"/>
      <c r="C370" s="334"/>
      <c r="D370" s="341"/>
      <c r="E370" s="260"/>
      <c r="F370" s="365"/>
      <c r="G370" s="365"/>
    </row>
    <row r="371" spans="1:7" s="361" customFormat="1" x14ac:dyDescent="0.25">
      <c r="A371" s="362" t="s">
        <v>2749</v>
      </c>
      <c r="B371" s="261"/>
      <c r="C371" s="334"/>
      <c r="D371" s="341"/>
      <c r="E371" s="260"/>
      <c r="F371" s="365"/>
      <c r="G371" s="365"/>
    </row>
    <row r="372" spans="1:7" s="361" customFormat="1" x14ac:dyDescent="0.25">
      <c r="A372" s="362" t="s">
        <v>2750</v>
      </c>
      <c r="B372" s="261"/>
      <c r="C372" s="334"/>
      <c r="D372" s="341"/>
      <c r="E372" s="260"/>
      <c r="F372" s="365"/>
      <c r="G372" s="365"/>
    </row>
    <row r="373" spans="1:7" x14ac:dyDescent="0.25">
      <c r="A373" s="362" t="s">
        <v>2751</v>
      </c>
      <c r="B373" s="261"/>
      <c r="C373" s="334"/>
      <c r="D373" s="341"/>
      <c r="E373" s="260"/>
      <c r="F373" s="365"/>
      <c r="G373" s="365"/>
    </row>
    <row r="374" spans="1:7" s="258" customFormat="1" x14ac:dyDescent="0.25">
      <c r="A374" s="362" t="s">
        <v>2752</v>
      </c>
      <c r="B374" s="261"/>
      <c r="C374" s="334"/>
      <c r="D374" s="341"/>
      <c r="E374" s="260"/>
      <c r="F374" s="365"/>
      <c r="G374" s="365"/>
    </row>
    <row r="375" spans="1:7" x14ac:dyDescent="0.25">
      <c r="A375" s="362" t="s">
        <v>2753</v>
      </c>
      <c r="B375" s="261"/>
      <c r="C375" s="187"/>
      <c r="D375" s="188"/>
      <c r="E375" s="260"/>
      <c r="F375" s="249"/>
      <c r="G375" s="249"/>
    </row>
    <row r="376" spans="1:7" x14ac:dyDescent="0.25">
      <c r="A376" s="362" t="s">
        <v>2754</v>
      </c>
      <c r="B376" s="261"/>
      <c r="C376" s="362"/>
      <c r="D376" s="362"/>
      <c r="E376" s="260"/>
      <c r="F376" s="260"/>
      <c r="G376" s="260"/>
    </row>
    <row r="377" spans="1:7" s="361" customFormat="1" x14ac:dyDescent="0.25">
      <c r="A377" s="362" t="s">
        <v>2755</v>
      </c>
      <c r="B377" s="261"/>
      <c r="C377" s="362"/>
      <c r="D377" s="362"/>
      <c r="E377" s="260"/>
      <c r="F377" s="260"/>
      <c r="G377" s="260"/>
    </row>
    <row r="378" spans="1:7" x14ac:dyDescent="0.25">
      <c r="A378" s="85"/>
      <c r="B378" s="85" t="s">
        <v>2173</v>
      </c>
      <c r="C378" s="85" t="s">
        <v>112</v>
      </c>
      <c r="D378" s="85" t="s">
        <v>1667</v>
      </c>
      <c r="E378" s="85"/>
      <c r="F378" s="85" t="s">
        <v>486</v>
      </c>
      <c r="G378" s="85" t="s">
        <v>2318</v>
      </c>
    </row>
    <row r="379" spans="1:7" x14ac:dyDescent="0.25">
      <c r="A379" s="259" t="s">
        <v>2057</v>
      </c>
      <c r="B379" s="261" t="s">
        <v>2049</v>
      </c>
      <c r="C379" s="334" t="s">
        <v>82</v>
      </c>
      <c r="D379" s="341" t="s">
        <v>82</v>
      </c>
      <c r="E379" s="260"/>
      <c r="F379" s="244" t="str">
        <f>IF($C$386=0,"",IF(C379="[for completion]","",IF(C379="","",C379/$C$386)))</f>
        <v/>
      </c>
      <c r="G379" s="244" t="str">
        <f>IF($D$386=0,"",IF(D379="[for completion]","",IF(D379="","",D379/$D$386)))</f>
        <v/>
      </c>
    </row>
    <row r="380" spans="1:7" x14ac:dyDescent="0.25">
      <c r="A380" s="275" t="s">
        <v>2058</v>
      </c>
      <c r="B380" s="266" t="s">
        <v>2050</v>
      </c>
      <c r="C380" s="334" t="s">
        <v>82</v>
      </c>
      <c r="D380" s="341" t="s">
        <v>82</v>
      </c>
      <c r="E380" s="260"/>
      <c r="F380" s="244" t="str">
        <f>IF($C$386=0,"",IF(C380="[for completion]","",IF(C380="","",C380/$C$386)))</f>
        <v/>
      </c>
      <c r="G380" s="244" t="str">
        <f t="shared" ref="G380:G385" si="15">IF($D$386=0,"",IF(D380="[for completion]","",IF(D380="","",D380/$D$386)))</f>
        <v/>
      </c>
    </row>
    <row r="381" spans="1:7" x14ac:dyDescent="0.25">
      <c r="A381" s="275" t="s">
        <v>2059</v>
      </c>
      <c r="B381" s="261" t="s">
        <v>2051</v>
      </c>
      <c r="C381" s="334" t="s">
        <v>82</v>
      </c>
      <c r="D381" s="341" t="s">
        <v>82</v>
      </c>
      <c r="E381" s="260"/>
      <c r="F381" s="244" t="str">
        <f t="shared" ref="F381:F385" si="16">IF($C$386=0,"",IF(C381="[for completion]","",IF(C381="","",C381/$C$386)))</f>
        <v/>
      </c>
      <c r="G381" s="244" t="str">
        <f t="shared" si="15"/>
        <v/>
      </c>
    </row>
    <row r="382" spans="1:7" x14ac:dyDescent="0.25">
      <c r="A382" s="275" t="s">
        <v>2060</v>
      </c>
      <c r="B382" s="261" t="s">
        <v>2052</v>
      </c>
      <c r="C382" s="334" t="s">
        <v>82</v>
      </c>
      <c r="D382" s="341" t="s">
        <v>82</v>
      </c>
      <c r="E382" s="260"/>
      <c r="F382" s="244" t="str">
        <f t="shared" si="16"/>
        <v/>
      </c>
      <c r="G382" s="244" t="str">
        <f t="shared" si="15"/>
        <v/>
      </c>
    </row>
    <row r="383" spans="1:7" x14ac:dyDescent="0.25">
      <c r="A383" s="275" t="s">
        <v>2062</v>
      </c>
      <c r="B383" s="261" t="s">
        <v>2053</v>
      </c>
      <c r="C383" s="334" t="s">
        <v>82</v>
      </c>
      <c r="D383" s="341" t="s">
        <v>82</v>
      </c>
      <c r="E383" s="260"/>
      <c r="F383" s="244" t="str">
        <f t="shared" si="16"/>
        <v/>
      </c>
      <c r="G383" s="244" t="str">
        <f t="shared" si="15"/>
        <v/>
      </c>
    </row>
    <row r="384" spans="1:7" x14ac:dyDescent="0.25">
      <c r="A384" s="275" t="s">
        <v>2174</v>
      </c>
      <c r="B384" s="261" t="s">
        <v>2054</v>
      </c>
      <c r="C384" s="334" t="s">
        <v>82</v>
      </c>
      <c r="D384" s="341" t="s">
        <v>82</v>
      </c>
      <c r="E384" s="260"/>
      <c r="F384" s="244" t="str">
        <f t="shared" si="16"/>
        <v/>
      </c>
      <c r="G384" s="244" t="str">
        <f t="shared" si="15"/>
        <v/>
      </c>
    </row>
    <row r="385" spans="1:7" x14ac:dyDescent="0.25">
      <c r="A385" s="275" t="s">
        <v>2175</v>
      </c>
      <c r="B385" s="261" t="s">
        <v>1668</v>
      </c>
      <c r="C385" s="334" t="s">
        <v>82</v>
      </c>
      <c r="D385" s="341" t="s">
        <v>82</v>
      </c>
      <c r="E385" s="260"/>
      <c r="F385" s="244" t="str">
        <f t="shared" si="16"/>
        <v/>
      </c>
      <c r="G385" s="244" t="str">
        <f t="shared" si="15"/>
        <v/>
      </c>
    </row>
    <row r="386" spans="1:7" x14ac:dyDescent="0.25">
      <c r="A386" s="275" t="s">
        <v>2176</v>
      </c>
      <c r="B386" s="261" t="s">
        <v>145</v>
      </c>
      <c r="C386" s="187">
        <f>SUM(C379:C385)</f>
        <v>0</v>
      </c>
      <c r="D386" s="188">
        <f>SUM(D379:D385)</f>
        <v>0</v>
      </c>
      <c r="E386" s="260"/>
      <c r="F386" s="249">
        <f>SUM(F379:F385)</f>
        <v>0</v>
      </c>
      <c r="G386" s="249">
        <f>SUM(G379:G385)</f>
        <v>0</v>
      </c>
    </row>
    <row r="387" spans="1:7" x14ac:dyDescent="0.25">
      <c r="A387" s="259" t="s">
        <v>2063</v>
      </c>
      <c r="B387" s="261"/>
      <c r="C387" s="259"/>
      <c r="D387" s="259"/>
      <c r="E387" s="260"/>
      <c r="F387" s="260"/>
      <c r="G387" s="260"/>
    </row>
    <row r="388" spans="1:7" x14ac:dyDescent="0.25">
      <c r="A388" s="85"/>
      <c r="B388" s="85" t="s">
        <v>2316</v>
      </c>
      <c r="C388" s="85" t="s">
        <v>112</v>
      </c>
      <c r="D388" s="85" t="s">
        <v>1667</v>
      </c>
      <c r="E388" s="85"/>
      <c r="F388" s="85" t="s">
        <v>486</v>
      </c>
      <c r="G388" s="85" t="s">
        <v>2318</v>
      </c>
    </row>
    <row r="389" spans="1:7" x14ac:dyDescent="0.25">
      <c r="A389" s="259" t="s">
        <v>2157</v>
      </c>
      <c r="B389" s="261" t="s">
        <v>2317</v>
      </c>
      <c r="C389" s="334" t="s">
        <v>82</v>
      </c>
      <c r="D389" s="341" t="s">
        <v>82</v>
      </c>
      <c r="E389" s="260"/>
      <c r="F389" s="244" t="str">
        <f>IF($C$393=0,"",IF(C389="[for completion]","",IF(C389="","",C389/$C$393)))</f>
        <v/>
      </c>
      <c r="G389" s="244" t="str">
        <f>IF($D$393=0,"",IF(D389="[for completion]","",IF(D389="","",D389/$D$393)))</f>
        <v/>
      </c>
    </row>
    <row r="390" spans="1:7" x14ac:dyDescent="0.25">
      <c r="A390" s="275" t="s">
        <v>2158</v>
      </c>
      <c r="B390" s="266" t="s">
        <v>2244</v>
      </c>
      <c r="C390" s="334" t="s">
        <v>82</v>
      </c>
      <c r="D390" s="341" t="s">
        <v>82</v>
      </c>
      <c r="E390" s="260"/>
      <c r="F390" s="244" t="str">
        <f>IF($C$393=0,"",IF(C390="[for completion]","",IF(C390="","",C390/$C$393)))</f>
        <v/>
      </c>
      <c r="G390" s="244" t="str">
        <f>IF($D$393=0,"",IF(D390="[for completion]","",IF(D390="","",D390/$D$393)))</f>
        <v/>
      </c>
    </row>
    <row r="391" spans="1:7" x14ac:dyDescent="0.25">
      <c r="A391" s="275" t="s">
        <v>2159</v>
      </c>
      <c r="B391" s="261" t="s">
        <v>1668</v>
      </c>
      <c r="C391" s="334" t="s">
        <v>82</v>
      </c>
      <c r="D391" s="341" t="s">
        <v>82</v>
      </c>
      <c r="E391" s="260"/>
      <c r="F391" s="244" t="str">
        <f>IF($C$393=0,"",IF(C391="[for completion]","",IF(C391="","",C391/$C$393)))</f>
        <v/>
      </c>
      <c r="G391" s="244" t="str">
        <f>IF($D$393=0,"",IF(D391="[for completion]","",IF(D391="","",D391/$D$393)))</f>
        <v/>
      </c>
    </row>
    <row r="392" spans="1:7" x14ac:dyDescent="0.25">
      <c r="A392" s="275" t="s">
        <v>2160</v>
      </c>
      <c r="B392" s="264" t="s">
        <v>2061</v>
      </c>
      <c r="C392" s="334" t="s">
        <v>82</v>
      </c>
      <c r="D392" s="341" t="s">
        <v>82</v>
      </c>
      <c r="E392" s="260"/>
      <c r="F392" s="244" t="str">
        <f>IF($C$393=0,"",IF(C392="[for completion]","",IF(C392="","",C392/$C$393)))</f>
        <v/>
      </c>
      <c r="G392" s="244" t="str">
        <f>IF($D$393=0,"",IF(D392="[for completion]","",IF(D392="","",D392/$D$393)))</f>
        <v/>
      </c>
    </row>
    <row r="393" spans="1:7" x14ac:dyDescent="0.25">
      <c r="A393" s="275" t="s">
        <v>2161</v>
      </c>
      <c r="B393" s="261" t="s">
        <v>145</v>
      </c>
      <c r="C393" s="187">
        <f>SUM(C389:C392)</f>
        <v>0</v>
      </c>
      <c r="D393" s="188">
        <f>SUM(D389:D392)</f>
        <v>0</v>
      </c>
      <c r="E393" s="260"/>
      <c r="F393" s="249">
        <f>SUM(F389:F392)</f>
        <v>0</v>
      </c>
      <c r="G393" s="249">
        <f>SUM(G389:G392)</f>
        <v>0</v>
      </c>
    </row>
    <row r="394" spans="1:7" x14ac:dyDescent="0.25">
      <c r="A394" s="259" t="s">
        <v>2162</v>
      </c>
      <c r="B394" s="264"/>
      <c r="C394" s="265"/>
      <c r="D394" s="264"/>
      <c r="E394" s="262"/>
      <c r="F394" s="262"/>
      <c r="G394" s="262"/>
    </row>
    <row r="395" spans="1:7" x14ac:dyDescent="0.25">
      <c r="A395" s="85"/>
      <c r="B395" s="85" t="s">
        <v>2709</v>
      </c>
      <c r="C395" s="85" t="s">
        <v>2706</v>
      </c>
      <c r="D395" s="85" t="s">
        <v>2707</v>
      </c>
      <c r="E395" s="85"/>
      <c r="F395" s="85" t="s">
        <v>2708</v>
      </c>
      <c r="G395" s="85"/>
    </row>
    <row r="396" spans="1:7" s="258" customFormat="1" x14ac:dyDescent="0.25">
      <c r="A396" s="329" t="s">
        <v>2364</v>
      </c>
      <c r="B396" s="368" t="s">
        <v>2049</v>
      </c>
      <c r="C396" s="379" t="s">
        <v>82</v>
      </c>
      <c r="D396" s="384" t="s">
        <v>82</v>
      </c>
      <c r="E396" s="345"/>
      <c r="F396" s="384" t="s">
        <v>82</v>
      </c>
      <c r="G396" s="244" t="str">
        <f>IF($D$414=0,"",IF(D396="[for completion]","",IF(D396="","",D396/$D$414)))</f>
        <v/>
      </c>
    </row>
    <row r="397" spans="1:7" x14ac:dyDescent="0.25">
      <c r="A397" s="329" t="s">
        <v>2365</v>
      </c>
      <c r="B397" s="380" t="s">
        <v>2050</v>
      </c>
      <c r="C397" s="379" t="s">
        <v>82</v>
      </c>
      <c r="D397" s="384" t="s">
        <v>82</v>
      </c>
      <c r="E397" s="345"/>
      <c r="F397" s="384" t="s">
        <v>82</v>
      </c>
      <c r="G397" s="244" t="str">
        <f t="shared" ref="G397:G405" si="17">IF($D$414=0,"",IF(D397="[for completion]","",IF(D397="","",D397/$D$414)))</f>
        <v/>
      </c>
    </row>
    <row r="398" spans="1:7" x14ac:dyDescent="0.25">
      <c r="A398" s="329" t="s">
        <v>2366</v>
      </c>
      <c r="B398" s="368" t="s">
        <v>2051</v>
      </c>
      <c r="C398" s="379" t="s">
        <v>82</v>
      </c>
      <c r="D398" s="384" t="s">
        <v>82</v>
      </c>
      <c r="E398" s="345"/>
      <c r="F398" s="384" t="s">
        <v>82</v>
      </c>
      <c r="G398" s="244" t="str">
        <f t="shared" si="17"/>
        <v/>
      </c>
    </row>
    <row r="399" spans="1:7" x14ac:dyDescent="0.25">
      <c r="A399" s="329" t="s">
        <v>2367</v>
      </c>
      <c r="B399" s="368" t="s">
        <v>2052</v>
      </c>
      <c r="C399" s="379" t="s">
        <v>82</v>
      </c>
      <c r="D399" s="384" t="s">
        <v>82</v>
      </c>
      <c r="E399" s="345"/>
      <c r="F399" s="384" t="s">
        <v>82</v>
      </c>
      <c r="G399" s="244" t="str">
        <f t="shared" si="17"/>
        <v/>
      </c>
    </row>
    <row r="400" spans="1:7" x14ac:dyDescent="0.25">
      <c r="A400" s="329" t="s">
        <v>2368</v>
      </c>
      <c r="B400" s="368" t="s">
        <v>2053</v>
      </c>
      <c r="C400" s="379" t="s">
        <v>82</v>
      </c>
      <c r="D400" s="384" t="s">
        <v>82</v>
      </c>
      <c r="E400" s="345"/>
      <c r="F400" s="384" t="s">
        <v>82</v>
      </c>
      <c r="G400" s="244" t="str">
        <f t="shared" si="17"/>
        <v/>
      </c>
    </row>
    <row r="401" spans="1:7" x14ac:dyDescent="0.25">
      <c r="A401" s="329" t="s">
        <v>2369</v>
      </c>
      <c r="B401" s="368" t="s">
        <v>2054</v>
      </c>
      <c r="C401" s="379" t="s">
        <v>82</v>
      </c>
      <c r="D401" s="384" t="s">
        <v>82</v>
      </c>
      <c r="E401" s="345"/>
      <c r="F401" s="384" t="s">
        <v>82</v>
      </c>
      <c r="G401" s="244" t="str">
        <f t="shared" si="17"/>
        <v/>
      </c>
    </row>
    <row r="402" spans="1:7" x14ac:dyDescent="0.25">
      <c r="A402" s="329" t="s">
        <v>2370</v>
      </c>
      <c r="B402" s="368" t="s">
        <v>1668</v>
      </c>
      <c r="C402" s="379" t="s">
        <v>82</v>
      </c>
      <c r="D402" s="384" t="s">
        <v>82</v>
      </c>
      <c r="E402" s="345"/>
      <c r="F402" s="384" t="s">
        <v>82</v>
      </c>
      <c r="G402" s="244" t="str">
        <f t="shared" si="17"/>
        <v/>
      </c>
    </row>
    <row r="403" spans="1:7" x14ac:dyDescent="0.25">
      <c r="A403" s="329" t="s">
        <v>2371</v>
      </c>
      <c r="B403" s="368" t="s">
        <v>2061</v>
      </c>
      <c r="C403" s="379" t="s">
        <v>82</v>
      </c>
      <c r="D403" s="384" t="s">
        <v>82</v>
      </c>
      <c r="E403" s="345"/>
      <c r="F403" s="384" t="s">
        <v>82</v>
      </c>
      <c r="G403" s="244" t="str">
        <f t="shared" si="17"/>
        <v/>
      </c>
    </row>
    <row r="404" spans="1:7" x14ac:dyDescent="0.25">
      <c r="A404" s="329" t="s">
        <v>2372</v>
      </c>
      <c r="B404" s="368" t="s">
        <v>145</v>
      </c>
      <c r="C404" s="381">
        <v>0</v>
      </c>
      <c r="D404" s="381">
        <v>0</v>
      </c>
      <c r="E404" s="345"/>
      <c r="F404" s="367"/>
      <c r="G404" s="244" t="str">
        <f t="shared" si="17"/>
        <v/>
      </c>
    </row>
    <row r="405" spans="1:7" x14ac:dyDescent="0.25">
      <c r="A405" s="329" t="s">
        <v>2373</v>
      </c>
      <c r="B405" s="264" t="s">
        <v>2705</v>
      </c>
      <c r="C405" s="264"/>
      <c r="D405" s="264"/>
      <c r="E405" s="264"/>
      <c r="F405" s="339" t="s">
        <v>82</v>
      </c>
      <c r="G405" s="244" t="str">
        <f t="shared" si="17"/>
        <v/>
      </c>
    </row>
    <row r="406" spans="1:7" x14ac:dyDescent="0.25">
      <c r="A406" s="329" t="s">
        <v>2374</v>
      </c>
      <c r="B406" s="357"/>
      <c r="C406" s="329"/>
      <c r="D406" s="329"/>
      <c r="E406" s="345"/>
      <c r="F406" s="244"/>
      <c r="G406" s="244"/>
    </row>
    <row r="407" spans="1:7" x14ac:dyDescent="0.25">
      <c r="A407" s="329" t="s">
        <v>2375</v>
      </c>
      <c r="B407" s="357"/>
      <c r="C407" s="329"/>
      <c r="D407" s="329"/>
      <c r="E407" s="345"/>
      <c r="F407" s="244"/>
      <c r="G407" s="244"/>
    </row>
    <row r="408" spans="1:7" x14ac:dyDescent="0.25">
      <c r="A408" s="329" t="s">
        <v>2376</v>
      </c>
      <c r="B408" s="357"/>
      <c r="C408" s="329"/>
      <c r="D408" s="329"/>
      <c r="E408" s="345"/>
      <c r="F408" s="244"/>
      <c r="G408" s="244"/>
    </row>
    <row r="409" spans="1:7" x14ac:dyDescent="0.25">
      <c r="A409" s="329" t="s">
        <v>2377</v>
      </c>
      <c r="B409" s="357"/>
      <c r="C409" s="329"/>
      <c r="D409" s="329"/>
      <c r="E409" s="345"/>
      <c r="F409" s="244"/>
      <c r="G409" s="244"/>
    </row>
    <row r="410" spans="1:7" x14ac:dyDescent="0.25">
      <c r="A410" s="329" t="s">
        <v>2378</v>
      </c>
      <c r="B410" s="357"/>
      <c r="C410" s="329"/>
      <c r="D410" s="329"/>
      <c r="E410" s="345"/>
      <c r="F410" s="244"/>
      <c r="G410" s="244"/>
    </row>
    <row r="411" spans="1:7" x14ac:dyDescent="0.25">
      <c r="A411" s="329" t="s">
        <v>2379</v>
      </c>
      <c r="B411" s="357"/>
      <c r="C411" s="329"/>
      <c r="D411" s="329"/>
      <c r="E411" s="345"/>
      <c r="F411" s="244"/>
      <c r="G411" s="244"/>
    </row>
    <row r="412" spans="1:7" x14ac:dyDescent="0.25">
      <c r="A412" s="329" t="s">
        <v>2380</v>
      </c>
      <c r="B412" s="357"/>
      <c r="C412" s="329"/>
      <c r="D412" s="329"/>
      <c r="E412" s="345"/>
      <c r="F412" s="244"/>
      <c r="G412" s="244"/>
    </row>
    <row r="413" spans="1:7" x14ac:dyDescent="0.25">
      <c r="A413" s="329" t="s">
        <v>2381</v>
      </c>
      <c r="B413" s="344"/>
      <c r="C413" s="329"/>
      <c r="D413" s="329"/>
      <c r="E413" s="345"/>
      <c r="F413" s="244"/>
      <c r="G413" s="244"/>
    </row>
    <row r="414" spans="1:7" x14ac:dyDescent="0.25">
      <c r="A414" s="329" t="s">
        <v>2382</v>
      </c>
      <c r="B414" s="344"/>
      <c r="C414" s="187"/>
      <c r="D414" s="329"/>
      <c r="E414" s="345"/>
      <c r="F414" s="349"/>
      <c r="G414" s="349"/>
    </row>
    <row r="415" spans="1:7" x14ac:dyDescent="0.25">
      <c r="A415" s="329" t="s">
        <v>2383</v>
      </c>
      <c r="B415" s="329"/>
      <c r="C415" s="346"/>
      <c r="D415" s="329"/>
      <c r="E415" s="345"/>
      <c r="F415" s="345"/>
      <c r="G415" s="345"/>
    </row>
    <row r="416" spans="1:7" x14ac:dyDescent="0.25">
      <c r="A416" s="329" t="s">
        <v>2384</v>
      </c>
      <c r="B416" s="329"/>
      <c r="C416" s="346"/>
      <c r="D416" s="329"/>
      <c r="E416" s="345"/>
      <c r="F416" s="345"/>
      <c r="G416" s="345"/>
    </row>
    <row r="417" spans="1:7" x14ac:dyDescent="0.25">
      <c r="A417" s="329" t="s">
        <v>2385</v>
      </c>
      <c r="B417" s="329"/>
      <c r="C417" s="346"/>
      <c r="D417" s="329"/>
      <c r="E417" s="345"/>
      <c r="F417" s="345"/>
      <c r="G417" s="345"/>
    </row>
    <row r="418" spans="1:7" x14ac:dyDescent="0.25">
      <c r="A418" s="329" t="s">
        <v>2386</v>
      </c>
      <c r="B418" s="329"/>
      <c r="C418" s="346"/>
      <c r="D418" s="329"/>
      <c r="E418" s="345"/>
      <c r="F418" s="345"/>
      <c r="G418" s="345"/>
    </row>
    <row r="419" spans="1:7" x14ac:dyDescent="0.25">
      <c r="A419" s="329" t="s">
        <v>2387</v>
      </c>
      <c r="B419" s="329"/>
      <c r="C419" s="346"/>
      <c r="D419" s="329"/>
      <c r="E419" s="345"/>
      <c r="F419" s="345"/>
      <c r="G419" s="345"/>
    </row>
    <row r="420" spans="1:7" x14ac:dyDescent="0.25">
      <c r="A420" s="329" t="s">
        <v>2388</v>
      </c>
      <c r="B420" s="329"/>
      <c r="C420" s="346"/>
      <c r="D420" s="329"/>
      <c r="E420" s="345"/>
      <c r="F420" s="345"/>
      <c r="G420" s="345"/>
    </row>
    <row r="421" spans="1:7" x14ac:dyDescent="0.25">
      <c r="A421" s="329" t="s">
        <v>2389</v>
      </c>
      <c r="B421" s="329"/>
      <c r="C421" s="346"/>
      <c r="D421" s="329"/>
      <c r="E421" s="345"/>
      <c r="F421" s="345"/>
      <c r="G421" s="345"/>
    </row>
    <row r="422" spans="1:7" x14ac:dyDescent="0.25">
      <c r="A422" s="329" t="s">
        <v>2390</v>
      </c>
      <c r="B422" s="329"/>
      <c r="C422" s="346"/>
      <c r="D422" s="329"/>
      <c r="E422" s="345"/>
      <c r="F422" s="345"/>
      <c r="G422" s="345"/>
    </row>
    <row r="423" spans="1:7" x14ac:dyDescent="0.25">
      <c r="A423" s="329" t="s">
        <v>2391</v>
      </c>
      <c r="B423" s="329"/>
      <c r="C423" s="346"/>
      <c r="D423" s="329"/>
      <c r="E423" s="345"/>
      <c r="F423" s="345"/>
      <c r="G423" s="345"/>
    </row>
    <row r="424" spans="1:7" x14ac:dyDescent="0.25">
      <c r="A424" s="329" t="s">
        <v>2392</v>
      </c>
      <c r="B424" s="329"/>
      <c r="C424" s="346"/>
      <c r="D424" s="329"/>
      <c r="E424" s="345"/>
      <c r="F424" s="345"/>
      <c r="G424" s="345"/>
    </row>
    <row r="425" spans="1:7" x14ac:dyDescent="0.25">
      <c r="A425" s="329" t="s">
        <v>2393</v>
      </c>
      <c r="B425" s="329"/>
      <c r="C425" s="346"/>
      <c r="D425" s="329"/>
      <c r="E425" s="345"/>
      <c r="F425" s="345"/>
      <c r="G425" s="345"/>
    </row>
    <row r="426" spans="1:7" x14ac:dyDescent="0.25">
      <c r="A426" s="329" t="s">
        <v>2394</v>
      </c>
      <c r="B426" s="329"/>
      <c r="C426" s="346"/>
      <c r="D426" s="329"/>
      <c r="E426" s="345"/>
      <c r="F426" s="345"/>
      <c r="G426" s="345"/>
    </row>
    <row r="427" spans="1:7" x14ac:dyDescent="0.25">
      <c r="A427" s="329" t="s">
        <v>2395</v>
      </c>
      <c r="B427" s="329"/>
      <c r="C427" s="346"/>
      <c r="D427" s="329"/>
      <c r="E427" s="345"/>
      <c r="F427" s="345"/>
      <c r="G427" s="345"/>
    </row>
    <row r="428" spans="1:7" x14ac:dyDescent="0.25">
      <c r="A428" s="329" t="s">
        <v>2396</v>
      </c>
      <c r="B428" s="329"/>
      <c r="C428" s="346"/>
      <c r="D428" s="329"/>
      <c r="E428" s="345"/>
      <c r="F428" s="345"/>
      <c r="G428" s="345"/>
    </row>
    <row r="429" spans="1:7" x14ac:dyDescent="0.25">
      <c r="A429" s="329" t="s">
        <v>2397</v>
      </c>
      <c r="B429" s="329"/>
      <c r="C429" s="346"/>
      <c r="D429" s="329"/>
      <c r="E429" s="345"/>
      <c r="F429" s="345"/>
      <c r="G429" s="345"/>
    </row>
    <row r="430" spans="1:7" x14ac:dyDescent="0.25">
      <c r="A430" s="329" t="s">
        <v>2398</v>
      </c>
      <c r="B430" s="329"/>
      <c r="C430" s="346"/>
      <c r="D430" s="329"/>
      <c r="E430" s="345"/>
      <c r="F430" s="345"/>
      <c r="G430" s="345"/>
    </row>
    <row r="431" spans="1:7" x14ac:dyDescent="0.25">
      <c r="A431" s="329" t="s">
        <v>2399</v>
      </c>
      <c r="B431" s="329"/>
      <c r="C431" s="346"/>
      <c r="D431" s="329"/>
      <c r="E431" s="345"/>
      <c r="F431" s="345"/>
      <c r="G431" s="345"/>
    </row>
    <row r="432" spans="1:7" x14ac:dyDescent="0.25">
      <c r="A432" s="329" t="s">
        <v>2400</v>
      </c>
      <c r="B432" s="329"/>
      <c r="C432" s="346"/>
      <c r="D432" s="329"/>
      <c r="E432" s="345"/>
      <c r="F432" s="345"/>
      <c r="G432" s="345"/>
    </row>
    <row r="433" spans="1:7" x14ac:dyDescent="0.25">
      <c r="A433" s="329" t="s">
        <v>2401</v>
      </c>
      <c r="B433" s="329"/>
      <c r="C433" s="346"/>
      <c r="D433" s="329"/>
      <c r="E433" s="345"/>
      <c r="F433" s="345"/>
      <c r="G433" s="345"/>
    </row>
    <row r="434" spans="1:7" x14ac:dyDescent="0.25">
      <c r="A434" s="329" t="s">
        <v>2402</v>
      </c>
      <c r="B434" s="329"/>
      <c r="C434" s="346"/>
      <c r="D434" s="329"/>
      <c r="E434" s="345"/>
      <c r="F434" s="345"/>
      <c r="G434" s="345"/>
    </row>
    <row r="435" spans="1:7" x14ac:dyDescent="0.25">
      <c r="A435" s="329" t="s">
        <v>2403</v>
      </c>
      <c r="B435" s="329"/>
      <c r="C435" s="346"/>
      <c r="D435" s="329"/>
      <c r="E435" s="345"/>
      <c r="F435" s="345"/>
      <c r="G435" s="345"/>
    </row>
    <row r="436" spans="1:7" x14ac:dyDescent="0.25">
      <c r="A436" s="329" t="s">
        <v>2404</v>
      </c>
      <c r="B436" s="329"/>
      <c r="C436" s="346"/>
      <c r="D436" s="329"/>
      <c r="E436" s="345"/>
      <c r="F436" s="345"/>
      <c r="G436" s="345"/>
    </row>
    <row r="437" spans="1:7" x14ac:dyDescent="0.25">
      <c r="A437" s="329" t="s">
        <v>2405</v>
      </c>
      <c r="B437" s="329"/>
      <c r="C437" s="346"/>
      <c r="D437" s="329"/>
      <c r="E437" s="345"/>
      <c r="F437" s="345"/>
      <c r="G437" s="345"/>
    </row>
    <row r="438" spans="1:7" x14ac:dyDescent="0.25">
      <c r="A438" s="329" t="s">
        <v>2406</v>
      </c>
      <c r="B438" s="329"/>
      <c r="C438" s="346"/>
      <c r="D438" s="329"/>
      <c r="E438" s="345"/>
      <c r="F438" s="345"/>
      <c r="G438" s="345"/>
    </row>
    <row r="439" spans="1:7" x14ac:dyDescent="0.25">
      <c r="A439" s="329" t="s">
        <v>2407</v>
      </c>
      <c r="B439" s="329"/>
      <c r="C439" s="346"/>
      <c r="D439" s="329"/>
      <c r="E439" s="345"/>
      <c r="F439" s="345"/>
      <c r="G439" s="345"/>
    </row>
    <row r="440" spans="1:7" x14ac:dyDescent="0.25">
      <c r="A440" s="329" t="s">
        <v>2408</v>
      </c>
      <c r="B440" s="329"/>
      <c r="C440" s="346"/>
      <c r="D440" s="329"/>
      <c r="E440" s="345"/>
      <c r="F440" s="345"/>
      <c r="G440" s="345"/>
    </row>
    <row r="441" spans="1:7" x14ac:dyDescent="0.25">
      <c r="A441" s="329" t="s">
        <v>2409</v>
      </c>
      <c r="B441" s="329"/>
      <c r="C441" s="346"/>
      <c r="D441" s="329"/>
      <c r="E441" s="345"/>
      <c r="F441" s="345"/>
      <c r="G441" s="345"/>
    </row>
    <row r="442" spans="1:7" x14ac:dyDescent="0.25">
      <c r="A442" s="329" t="s">
        <v>2410</v>
      </c>
      <c r="B442" s="329"/>
      <c r="C442" s="346"/>
      <c r="D442" s="329"/>
      <c r="E442" s="345"/>
      <c r="F442" s="345"/>
      <c r="G442" s="345"/>
    </row>
    <row r="443" spans="1:7" x14ac:dyDescent="0.25">
      <c r="A443" s="329" t="s">
        <v>2411</v>
      </c>
      <c r="B443" s="329"/>
      <c r="C443" s="346"/>
      <c r="D443" s="329"/>
      <c r="E443" s="345"/>
      <c r="F443" s="345"/>
      <c r="G443" s="345"/>
    </row>
    <row r="444" spans="1:7" ht="18.75" x14ac:dyDescent="0.25">
      <c r="A444" s="169"/>
      <c r="B444" s="255" t="s">
        <v>1967</v>
      </c>
      <c r="C444" s="169"/>
      <c r="D444" s="169"/>
      <c r="E444" s="169"/>
      <c r="F444" s="169"/>
      <c r="G444" s="169"/>
    </row>
    <row r="445" spans="1:7" x14ac:dyDescent="0.25">
      <c r="A445" s="85"/>
      <c r="B445" s="85" t="s">
        <v>2343</v>
      </c>
      <c r="C445" s="85" t="s">
        <v>656</v>
      </c>
      <c r="D445" s="85" t="s">
        <v>657</v>
      </c>
      <c r="E445" s="85"/>
      <c r="F445" s="85" t="s">
        <v>487</v>
      </c>
      <c r="G445" s="85" t="s">
        <v>658</v>
      </c>
    </row>
    <row r="446" spans="1:7" x14ac:dyDescent="0.25">
      <c r="A446" s="275" t="s">
        <v>1968</v>
      </c>
      <c r="B446" s="264" t="s">
        <v>660</v>
      </c>
      <c r="C446" s="334" t="s">
        <v>82</v>
      </c>
      <c r="D446" s="237"/>
      <c r="E446" s="237"/>
      <c r="F446" s="238"/>
      <c r="G446" s="238"/>
    </row>
    <row r="447" spans="1:7" x14ac:dyDescent="0.25">
      <c r="A447" s="237"/>
      <c r="B447" s="264"/>
      <c r="C447" s="228"/>
      <c r="D447" s="237"/>
      <c r="E447" s="237"/>
      <c r="F447" s="238"/>
      <c r="G447" s="238"/>
    </row>
    <row r="448" spans="1:7" x14ac:dyDescent="0.25">
      <c r="A448" s="264"/>
      <c r="B448" s="264" t="s">
        <v>661</v>
      </c>
      <c r="C448" s="228"/>
      <c r="D448" s="237"/>
      <c r="E448" s="237"/>
      <c r="F448" s="238"/>
      <c r="G448" s="238"/>
    </row>
    <row r="449" spans="1:7" x14ac:dyDescent="0.25">
      <c r="A449" s="264" t="s">
        <v>1969</v>
      </c>
      <c r="B449" s="333" t="s">
        <v>579</v>
      </c>
      <c r="C449" s="334" t="s">
        <v>82</v>
      </c>
      <c r="D449" s="334" t="s">
        <v>82</v>
      </c>
      <c r="E449" s="237"/>
      <c r="F449" s="244" t="str">
        <f>IF($C$473=0,"",IF(C449="[for completion]","",IF(C449="","",C449/$C$473)))</f>
        <v/>
      </c>
      <c r="G449" s="244" t="str">
        <f>IF($D$473=0,"",IF(D449="[for completion]","",IF(D449="","",D449/$D$473)))</f>
        <v/>
      </c>
    </row>
    <row r="450" spans="1:7" x14ac:dyDescent="0.25">
      <c r="A450" s="264" t="s">
        <v>1970</v>
      </c>
      <c r="B450" s="333" t="s">
        <v>579</v>
      </c>
      <c r="C450" s="334" t="s">
        <v>82</v>
      </c>
      <c r="D450" s="334" t="s">
        <v>82</v>
      </c>
      <c r="E450" s="237"/>
      <c r="F450" s="244" t="str">
        <f t="shared" ref="F450:F472" si="18">IF($C$473=0,"",IF(C450="[for completion]","",IF(C450="","",C450/$C$473)))</f>
        <v/>
      </c>
      <c r="G450" s="244" t="str">
        <f t="shared" ref="G450:G472" si="19">IF($D$473=0,"",IF(D450="[for completion]","",IF(D450="","",D450/$D$473)))</f>
        <v/>
      </c>
    </row>
    <row r="451" spans="1:7" x14ac:dyDescent="0.25">
      <c r="A451" s="264" t="s">
        <v>1971</v>
      </c>
      <c r="B451" s="333" t="s">
        <v>579</v>
      </c>
      <c r="C451" s="334" t="s">
        <v>82</v>
      </c>
      <c r="D451" s="334" t="s">
        <v>82</v>
      </c>
      <c r="E451" s="237"/>
      <c r="F451" s="244" t="str">
        <f t="shared" si="18"/>
        <v/>
      </c>
      <c r="G451" s="244" t="str">
        <f t="shared" si="19"/>
        <v/>
      </c>
    </row>
    <row r="452" spans="1:7" x14ac:dyDescent="0.25">
      <c r="A452" s="264" t="s">
        <v>1972</v>
      </c>
      <c r="B452" s="333" t="s">
        <v>579</v>
      </c>
      <c r="C452" s="334" t="s">
        <v>82</v>
      </c>
      <c r="D452" s="334" t="s">
        <v>82</v>
      </c>
      <c r="E452" s="237"/>
      <c r="F452" s="244" t="str">
        <f t="shared" si="18"/>
        <v/>
      </c>
      <c r="G452" s="244" t="str">
        <f t="shared" si="19"/>
        <v/>
      </c>
    </row>
    <row r="453" spans="1:7" x14ac:dyDescent="0.25">
      <c r="A453" s="264" t="s">
        <v>1973</v>
      </c>
      <c r="B453" s="333" t="s">
        <v>579</v>
      </c>
      <c r="C453" s="334" t="s">
        <v>82</v>
      </c>
      <c r="D453" s="334" t="s">
        <v>82</v>
      </c>
      <c r="E453" s="237"/>
      <c r="F453" s="244" t="str">
        <f t="shared" si="18"/>
        <v/>
      </c>
      <c r="G453" s="244" t="str">
        <f t="shared" si="19"/>
        <v/>
      </c>
    </row>
    <row r="454" spans="1:7" x14ac:dyDescent="0.25">
      <c r="A454" s="264" t="s">
        <v>1974</v>
      </c>
      <c r="B454" s="333" t="s">
        <v>579</v>
      </c>
      <c r="C454" s="334" t="s">
        <v>82</v>
      </c>
      <c r="D454" s="334" t="s">
        <v>82</v>
      </c>
      <c r="E454" s="237"/>
      <c r="F454" s="244" t="str">
        <f t="shared" si="18"/>
        <v/>
      </c>
      <c r="G454" s="244" t="str">
        <f t="shared" si="19"/>
        <v/>
      </c>
    </row>
    <row r="455" spans="1:7" x14ac:dyDescent="0.25">
      <c r="A455" s="264" t="s">
        <v>1975</v>
      </c>
      <c r="B455" s="333" t="s">
        <v>579</v>
      </c>
      <c r="C455" s="334" t="s">
        <v>82</v>
      </c>
      <c r="D455" s="334" t="s">
        <v>82</v>
      </c>
      <c r="E455" s="237"/>
      <c r="F455" s="244" t="str">
        <f t="shared" si="18"/>
        <v/>
      </c>
      <c r="G455" s="244" t="str">
        <f t="shared" si="19"/>
        <v/>
      </c>
    </row>
    <row r="456" spans="1:7" x14ac:dyDescent="0.25">
      <c r="A456" s="264" t="s">
        <v>1976</v>
      </c>
      <c r="B456" s="333" t="s">
        <v>579</v>
      </c>
      <c r="C456" s="334" t="s">
        <v>82</v>
      </c>
      <c r="D456" s="341" t="s">
        <v>82</v>
      </c>
      <c r="E456" s="237"/>
      <c r="F456" s="244" t="str">
        <f t="shared" si="18"/>
        <v/>
      </c>
      <c r="G456" s="244" t="str">
        <f t="shared" si="19"/>
        <v/>
      </c>
    </row>
    <row r="457" spans="1:7" x14ac:dyDescent="0.25">
      <c r="A457" s="264" t="s">
        <v>1977</v>
      </c>
      <c r="B457" s="333" t="s">
        <v>579</v>
      </c>
      <c r="C457" s="334" t="s">
        <v>82</v>
      </c>
      <c r="D457" s="341" t="s">
        <v>82</v>
      </c>
      <c r="E457" s="237"/>
      <c r="F457" s="244" t="str">
        <f t="shared" si="18"/>
        <v/>
      </c>
      <c r="G457" s="244" t="str">
        <f t="shared" si="19"/>
        <v/>
      </c>
    </row>
    <row r="458" spans="1:7" x14ac:dyDescent="0.25">
      <c r="A458" s="264" t="s">
        <v>2412</v>
      </c>
      <c r="B458" s="333" t="s">
        <v>579</v>
      </c>
      <c r="C458" s="334" t="s">
        <v>82</v>
      </c>
      <c r="D458" s="341" t="s">
        <v>82</v>
      </c>
      <c r="E458" s="235"/>
      <c r="F458" s="244" t="str">
        <f t="shared" si="18"/>
        <v/>
      </c>
      <c r="G458" s="244" t="str">
        <f t="shared" si="19"/>
        <v/>
      </c>
    </row>
    <row r="459" spans="1:7" x14ac:dyDescent="0.25">
      <c r="A459" s="264" t="s">
        <v>2413</v>
      </c>
      <c r="B459" s="333" t="s">
        <v>579</v>
      </c>
      <c r="C459" s="334" t="s">
        <v>82</v>
      </c>
      <c r="D459" s="341" t="s">
        <v>82</v>
      </c>
      <c r="E459" s="235"/>
      <c r="F459" s="244" t="str">
        <f t="shared" si="18"/>
        <v/>
      </c>
      <c r="G459" s="244" t="str">
        <f t="shared" si="19"/>
        <v/>
      </c>
    </row>
    <row r="460" spans="1:7" x14ac:dyDescent="0.25">
      <c r="A460" s="264" t="s">
        <v>2414</v>
      </c>
      <c r="B460" s="333" t="s">
        <v>579</v>
      </c>
      <c r="C460" s="334" t="s">
        <v>82</v>
      </c>
      <c r="D460" s="341" t="s">
        <v>82</v>
      </c>
      <c r="E460" s="235"/>
      <c r="F460" s="244" t="str">
        <f t="shared" si="18"/>
        <v/>
      </c>
      <c r="G460" s="244" t="str">
        <f t="shared" si="19"/>
        <v/>
      </c>
    </row>
    <row r="461" spans="1:7" x14ac:dyDescent="0.25">
      <c r="A461" s="264" t="s">
        <v>2415</v>
      </c>
      <c r="B461" s="333" t="s">
        <v>579</v>
      </c>
      <c r="C461" s="334" t="s">
        <v>82</v>
      </c>
      <c r="D461" s="341" t="s">
        <v>82</v>
      </c>
      <c r="E461" s="235"/>
      <c r="F461" s="244" t="str">
        <f t="shared" si="18"/>
        <v/>
      </c>
      <c r="G461" s="244" t="str">
        <f t="shared" si="19"/>
        <v/>
      </c>
    </row>
    <row r="462" spans="1:7" x14ac:dyDescent="0.25">
      <c r="A462" s="264" t="s">
        <v>2416</v>
      </c>
      <c r="B462" s="333" t="s">
        <v>579</v>
      </c>
      <c r="C462" s="334" t="s">
        <v>82</v>
      </c>
      <c r="D462" s="341" t="s">
        <v>82</v>
      </c>
      <c r="E462" s="235"/>
      <c r="F462" s="244" t="str">
        <f t="shared" si="18"/>
        <v/>
      </c>
      <c r="G462" s="244" t="str">
        <f t="shared" si="19"/>
        <v/>
      </c>
    </row>
    <row r="463" spans="1:7" x14ac:dyDescent="0.25">
      <c r="A463" s="264" t="s">
        <v>2417</v>
      </c>
      <c r="B463" s="333" t="s">
        <v>579</v>
      </c>
      <c r="C463" s="334" t="s">
        <v>82</v>
      </c>
      <c r="D463" s="341" t="s">
        <v>82</v>
      </c>
      <c r="E463" s="235"/>
      <c r="F463" s="244" t="str">
        <f t="shared" si="18"/>
        <v/>
      </c>
      <c r="G463" s="244" t="str">
        <f t="shared" si="19"/>
        <v/>
      </c>
    </row>
    <row r="464" spans="1:7" x14ac:dyDescent="0.25">
      <c r="A464" s="264" t="s">
        <v>2418</v>
      </c>
      <c r="B464" s="333" t="s">
        <v>579</v>
      </c>
      <c r="C464" s="334" t="s">
        <v>82</v>
      </c>
      <c r="D464" s="341" t="s">
        <v>82</v>
      </c>
      <c r="E464" s="228"/>
      <c r="F464" s="244" t="str">
        <f t="shared" si="18"/>
        <v/>
      </c>
      <c r="G464" s="244" t="str">
        <f t="shared" si="19"/>
        <v/>
      </c>
    </row>
    <row r="465" spans="1:7" x14ac:dyDescent="0.25">
      <c r="A465" s="264" t="s">
        <v>2419</v>
      </c>
      <c r="B465" s="333" t="s">
        <v>579</v>
      </c>
      <c r="C465" s="334" t="s">
        <v>82</v>
      </c>
      <c r="D465" s="341" t="s">
        <v>82</v>
      </c>
      <c r="E465" s="231"/>
      <c r="F465" s="244" t="str">
        <f t="shared" si="18"/>
        <v/>
      </c>
      <c r="G465" s="244" t="str">
        <f t="shared" si="19"/>
        <v/>
      </c>
    </row>
    <row r="466" spans="1:7" x14ac:dyDescent="0.25">
      <c r="A466" s="264" t="s">
        <v>2420</v>
      </c>
      <c r="B466" s="333" t="s">
        <v>579</v>
      </c>
      <c r="C466" s="334" t="s">
        <v>82</v>
      </c>
      <c r="D466" s="341" t="s">
        <v>82</v>
      </c>
      <c r="E466" s="231"/>
      <c r="F466" s="244" t="str">
        <f t="shared" si="18"/>
        <v/>
      </c>
      <c r="G466" s="244" t="str">
        <f t="shared" si="19"/>
        <v/>
      </c>
    </row>
    <row r="467" spans="1:7" x14ac:dyDescent="0.25">
      <c r="A467" s="264" t="s">
        <v>2421</v>
      </c>
      <c r="B467" s="333" t="s">
        <v>579</v>
      </c>
      <c r="C467" s="334" t="s">
        <v>82</v>
      </c>
      <c r="D467" s="341" t="s">
        <v>82</v>
      </c>
      <c r="E467" s="231"/>
      <c r="F467" s="244" t="str">
        <f t="shared" si="18"/>
        <v/>
      </c>
      <c r="G467" s="244" t="str">
        <f t="shared" si="19"/>
        <v/>
      </c>
    </row>
    <row r="468" spans="1:7" x14ac:dyDescent="0.25">
      <c r="A468" s="264" t="s">
        <v>2422</v>
      </c>
      <c r="B468" s="333" t="s">
        <v>579</v>
      </c>
      <c r="C468" s="334" t="s">
        <v>82</v>
      </c>
      <c r="D468" s="341" t="s">
        <v>82</v>
      </c>
      <c r="E468" s="231"/>
      <c r="F468" s="244" t="str">
        <f t="shared" si="18"/>
        <v/>
      </c>
      <c r="G468" s="244" t="str">
        <f t="shared" si="19"/>
        <v/>
      </c>
    </row>
    <row r="469" spans="1:7" x14ac:dyDescent="0.25">
      <c r="A469" s="264" t="s">
        <v>2423</v>
      </c>
      <c r="B469" s="333" t="s">
        <v>579</v>
      </c>
      <c r="C469" s="334" t="s">
        <v>82</v>
      </c>
      <c r="D469" s="341" t="s">
        <v>82</v>
      </c>
      <c r="E469" s="231"/>
      <c r="F469" s="244" t="str">
        <f t="shared" si="18"/>
        <v/>
      </c>
      <c r="G469" s="244" t="str">
        <f t="shared" si="19"/>
        <v/>
      </c>
    </row>
    <row r="470" spans="1:7" x14ac:dyDescent="0.25">
      <c r="A470" s="264" t="s">
        <v>2424</v>
      </c>
      <c r="B470" s="333" t="s">
        <v>579</v>
      </c>
      <c r="C470" s="334" t="s">
        <v>82</v>
      </c>
      <c r="D470" s="341" t="s">
        <v>82</v>
      </c>
      <c r="E470" s="231"/>
      <c r="F470" s="244" t="str">
        <f t="shared" si="18"/>
        <v/>
      </c>
      <c r="G470" s="244" t="str">
        <f t="shared" si="19"/>
        <v/>
      </c>
    </row>
    <row r="471" spans="1:7" x14ac:dyDescent="0.25">
      <c r="A471" s="264" t="s">
        <v>2425</v>
      </c>
      <c r="B471" s="333" t="s">
        <v>579</v>
      </c>
      <c r="C471" s="334" t="s">
        <v>82</v>
      </c>
      <c r="D471" s="341" t="s">
        <v>82</v>
      </c>
      <c r="E471" s="231"/>
      <c r="F471" s="244" t="str">
        <f t="shared" si="18"/>
        <v/>
      </c>
      <c r="G471" s="244" t="str">
        <f t="shared" si="19"/>
        <v/>
      </c>
    </row>
    <row r="472" spans="1:7" x14ac:dyDescent="0.25">
      <c r="A472" s="264" t="s">
        <v>2426</v>
      </c>
      <c r="B472" s="333" t="s">
        <v>579</v>
      </c>
      <c r="C472" s="334" t="s">
        <v>82</v>
      </c>
      <c r="D472" s="341" t="s">
        <v>82</v>
      </c>
      <c r="E472" s="231"/>
      <c r="F472" s="244" t="str">
        <f t="shared" si="18"/>
        <v/>
      </c>
      <c r="G472" s="244" t="str">
        <f t="shared" si="19"/>
        <v/>
      </c>
    </row>
    <row r="473" spans="1:7" x14ac:dyDescent="0.25">
      <c r="A473" s="264" t="s">
        <v>2427</v>
      </c>
      <c r="B473" s="235" t="s">
        <v>145</v>
      </c>
      <c r="C473" s="250">
        <f>SUM(C449:C472)</f>
        <v>0</v>
      </c>
      <c r="D473" s="329">
        <f>SUM(D449:D472)</f>
        <v>0</v>
      </c>
      <c r="E473" s="231"/>
      <c r="F473" s="249">
        <f>SUM(F449:F472)</f>
        <v>0</v>
      </c>
      <c r="G473" s="249">
        <f>SUM(G449:G472)</f>
        <v>0</v>
      </c>
    </row>
    <row r="474" spans="1:7" x14ac:dyDescent="0.25">
      <c r="A474" s="85"/>
      <c r="B474" s="85" t="s">
        <v>2360</v>
      </c>
      <c r="C474" s="85" t="s">
        <v>656</v>
      </c>
      <c r="D474" s="85" t="s">
        <v>657</v>
      </c>
      <c r="E474" s="85"/>
      <c r="F474" s="85" t="s">
        <v>487</v>
      </c>
      <c r="G474" s="85" t="s">
        <v>658</v>
      </c>
    </row>
    <row r="475" spans="1:7" x14ac:dyDescent="0.25">
      <c r="A475" s="264" t="s">
        <v>1979</v>
      </c>
      <c r="B475" s="228" t="s">
        <v>689</v>
      </c>
      <c r="C475" s="340" t="s">
        <v>82</v>
      </c>
      <c r="D475" s="228"/>
      <c r="E475" s="228"/>
      <c r="F475" s="228"/>
      <c r="G475" s="228"/>
    </row>
    <row r="476" spans="1:7" x14ac:dyDescent="0.25">
      <c r="A476" s="264"/>
      <c r="B476" s="228"/>
      <c r="C476" s="228"/>
      <c r="D476" s="228"/>
      <c r="E476" s="228"/>
      <c r="F476" s="228"/>
      <c r="G476" s="228"/>
    </row>
    <row r="477" spans="1:7" x14ac:dyDescent="0.25">
      <c r="A477" s="264"/>
      <c r="B477" s="235" t="s">
        <v>690</v>
      </c>
      <c r="C477" s="228"/>
      <c r="D477" s="228"/>
      <c r="E477" s="228"/>
      <c r="F477" s="228"/>
      <c r="G477" s="228"/>
    </row>
    <row r="478" spans="1:7" x14ac:dyDescent="0.25">
      <c r="A478" s="264" t="s">
        <v>1980</v>
      </c>
      <c r="B478" s="228" t="s">
        <v>692</v>
      </c>
      <c r="C478" s="334" t="s">
        <v>82</v>
      </c>
      <c r="D478" s="341" t="s">
        <v>82</v>
      </c>
      <c r="E478" s="228"/>
      <c r="F478" s="244" t="str">
        <f>IF($C$486=0,"",IF(C478="[for completion]","",IF(C478="","",C478/$C$486)))</f>
        <v/>
      </c>
      <c r="G478" s="244" t="str">
        <f>IF($D$486=0,"",IF(D478="[for completion]","",IF(D478="","",D478/$D$486)))</f>
        <v/>
      </c>
    </row>
    <row r="479" spans="1:7" x14ac:dyDescent="0.25">
      <c r="A479" s="264" t="s">
        <v>1981</v>
      </c>
      <c r="B479" s="228" t="s">
        <v>694</v>
      </c>
      <c r="C479" s="334" t="s">
        <v>82</v>
      </c>
      <c r="D479" s="341" t="s">
        <v>82</v>
      </c>
      <c r="E479" s="228"/>
      <c r="F479" s="244" t="str">
        <f t="shared" ref="F479:F485" si="20">IF($C$486=0,"",IF(C479="[for completion]","",IF(C479="","",C479/$C$486)))</f>
        <v/>
      </c>
      <c r="G479" s="244" t="str">
        <f t="shared" ref="G479:G485" si="21">IF($D$486=0,"",IF(D479="[for completion]","",IF(D479="","",D479/$D$486)))</f>
        <v/>
      </c>
    </row>
    <row r="480" spans="1:7" x14ac:dyDescent="0.25">
      <c r="A480" s="264" t="s">
        <v>1982</v>
      </c>
      <c r="B480" s="228" t="s">
        <v>696</v>
      </c>
      <c r="C480" s="334" t="s">
        <v>82</v>
      </c>
      <c r="D480" s="341" t="s">
        <v>82</v>
      </c>
      <c r="E480" s="228"/>
      <c r="F480" s="244" t="str">
        <f t="shared" si="20"/>
        <v/>
      </c>
      <c r="G480" s="244" t="str">
        <f t="shared" si="21"/>
        <v/>
      </c>
    </row>
    <row r="481" spans="1:7" x14ac:dyDescent="0.25">
      <c r="A481" s="264" t="s">
        <v>1983</v>
      </c>
      <c r="B481" s="228" t="s">
        <v>698</v>
      </c>
      <c r="C481" s="334" t="s">
        <v>82</v>
      </c>
      <c r="D481" s="341" t="s">
        <v>82</v>
      </c>
      <c r="E481" s="228"/>
      <c r="F481" s="244" t="str">
        <f t="shared" si="20"/>
        <v/>
      </c>
      <c r="G481" s="244" t="str">
        <f t="shared" si="21"/>
        <v/>
      </c>
    </row>
    <row r="482" spans="1:7" x14ac:dyDescent="0.25">
      <c r="A482" s="264" t="s">
        <v>1984</v>
      </c>
      <c r="B482" s="228" t="s">
        <v>700</v>
      </c>
      <c r="C482" s="334" t="s">
        <v>82</v>
      </c>
      <c r="D482" s="341" t="s">
        <v>82</v>
      </c>
      <c r="E482" s="228"/>
      <c r="F482" s="244" t="str">
        <f t="shared" si="20"/>
        <v/>
      </c>
      <c r="G482" s="244" t="str">
        <f t="shared" si="21"/>
        <v/>
      </c>
    </row>
    <row r="483" spans="1:7" x14ac:dyDescent="0.25">
      <c r="A483" s="264" t="s">
        <v>1985</v>
      </c>
      <c r="B483" s="228" t="s">
        <v>702</v>
      </c>
      <c r="C483" s="334" t="s">
        <v>82</v>
      </c>
      <c r="D483" s="341" t="s">
        <v>82</v>
      </c>
      <c r="E483" s="228"/>
      <c r="F483" s="244" t="str">
        <f t="shared" si="20"/>
        <v/>
      </c>
      <c r="G483" s="244" t="str">
        <f t="shared" si="21"/>
        <v/>
      </c>
    </row>
    <row r="484" spans="1:7" x14ac:dyDescent="0.25">
      <c r="A484" s="264" t="s">
        <v>1986</v>
      </c>
      <c r="B484" s="228" t="s">
        <v>704</v>
      </c>
      <c r="C484" s="334" t="s">
        <v>82</v>
      </c>
      <c r="D484" s="341" t="s">
        <v>82</v>
      </c>
      <c r="E484" s="228"/>
      <c r="F484" s="244" t="str">
        <f t="shared" si="20"/>
        <v/>
      </c>
      <c r="G484" s="244" t="str">
        <f t="shared" si="21"/>
        <v/>
      </c>
    </row>
    <row r="485" spans="1:7" x14ac:dyDescent="0.25">
      <c r="A485" s="264" t="s">
        <v>1987</v>
      </c>
      <c r="B485" s="228" t="s">
        <v>706</v>
      </c>
      <c r="C485" s="334" t="s">
        <v>82</v>
      </c>
      <c r="D485" s="341" t="s">
        <v>82</v>
      </c>
      <c r="E485" s="228"/>
      <c r="F485" s="244" t="str">
        <f t="shared" si="20"/>
        <v/>
      </c>
      <c r="G485" s="244" t="str">
        <f t="shared" si="21"/>
        <v/>
      </c>
    </row>
    <row r="486" spans="1:7" x14ac:dyDescent="0.25">
      <c r="A486" s="264" t="s">
        <v>1988</v>
      </c>
      <c r="B486" s="240" t="s">
        <v>145</v>
      </c>
      <c r="C486" s="245">
        <f>SUM(C478:C485)</f>
        <v>0</v>
      </c>
      <c r="D486" s="248">
        <f>SUM(D478:D485)</f>
        <v>0</v>
      </c>
      <c r="E486" s="228"/>
      <c r="F486" s="242">
        <f>SUM(F478:F485)</f>
        <v>0</v>
      </c>
      <c r="G486" s="265">
        <f>SUM(G478:G485)</f>
        <v>0</v>
      </c>
    </row>
    <row r="487" spans="1:7" x14ac:dyDescent="0.25">
      <c r="A487" s="264" t="s">
        <v>1989</v>
      </c>
      <c r="B487" s="232" t="s">
        <v>709</v>
      </c>
      <c r="C487" s="334"/>
      <c r="D487" s="341"/>
      <c r="E487" s="228"/>
      <c r="F487" s="244" t="s">
        <v>1680</v>
      </c>
      <c r="G487" s="244" t="s">
        <v>1680</v>
      </c>
    </row>
    <row r="488" spans="1:7" x14ac:dyDescent="0.25">
      <c r="A488" s="264" t="s">
        <v>1990</v>
      </c>
      <c r="B488" s="232" t="s">
        <v>711</v>
      </c>
      <c r="C488" s="334"/>
      <c r="D488" s="341"/>
      <c r="E488" s="228"/>
      <c r="F488" s="244" t="s">
        <v>1680</v>
      </c>
      <c r="G488" s="244" t="s">
        <v>1680</v>
      </c>
    </row>
    <row r="489" spans="1:7" x14ac:dyDescent="0.25">
      <c r="A489" s="264" t="s">
        <v>1991</v>
      </c>
      <c r="B489" s="232" t="s">
        <v>713</v>
      </c>
      <c r="C489" s="334"/>
      <c r="D489" s="341"/>
      <c r="E489" s="228"/>
      <c r="F489" s="244" t="s">
        <v>1680</v>
      </c>
      <c r="G489" s="244" t="s">
        <v>1680</v>
      </c>
    </row>
    <row r="490" spans="1:7" x14ac:dyDescent="0.25">
      <c r="A490" s="264" t="s">
        <v>2064</v>
      </c>
      <c r="B490" s="232" t="s">
        <v>715</v>
      </c>
      <c r="C490" s="334"/>
      <c r="D490" s="341"/>
      <c r="E490" s="228"/>
      <c r="F490" s="244" t="s">
        <v>1680</v>
      </c>
      <c r="G490" s="244" t="s">
        <v>1680</v>
      </c>
    </row>
    <row r="491" spans="1:7" x14ac:dyDescent="0.25">
      <c r="A491" s="264" t="s">
        <v>2065</v>
      </c>
      <c r="B491" s="232" t="s">
        <v>717</v>
      </c>
      <c r="C491" s="334"/>
      <c r="D491" s="341"/>
      <c r="E491" s="228"/>
      <c r="F491" s="244" t="s">
        <v>1680</v>
      </c>
      <c r="G491" s="244" t="s">
        <v>1680</v>
      </c>
    </row>
    <row r="492" spans="1:7" x14ac:dyDescent="0.25">
      <c r="A492" s="264" t="s">
        <v>2066</v>
      </c>
      <c r="B492" s="232" t="s">
        <v>719</v>
      </c>
      <c r="C492" s="334"/>
      <c r="D492" s="341"/>
      <c r="E492" s="228"/>
      <c r="F492" s="244" t="s">
        <v>1680</v>
      </c>
      <c r="G492" s="244" t="s">
        <v>1680</v>
      </c>
    </row>
    <row r="493" spans="1:7" x14ac:dyDescent="0.25">
      <c r="A493" s="264" t="s">
        <v>2067</v>
      </c>
      <c r="B493" s="232"/>
      <c r="C493" s="228"/>
      <c r="D493" s="228"/>
      <c r="E493" s="228"/>
      <c r="F493" s="229"/>
      <c r="G493" s="229"/>
    </row>
    <row r="494" spans="1:7" x14ac:dyDescent="0.25">
      <c r="A494" s="264" t="s">
        <v>2068</v>
      </c>
      <c r="B494" s="232"/>
      <c r="C494" s="228"/>
      <c r="D494" s="228"/>
      <c r="E494" s="228"/>
      <c r="F494" s="229"/>
      <c r="G494" s="229"/>
    </row>
    <row r="495" spans="1:7" x14ac:dyDescent="0.25">
      <c r="A495" s="264" t="s">
        <v>2069</v>
      </c>
      <c r="B495" s="232"/>
      <c r="C495" s="228"/>
      <c r="D495" s="228"/>
      <c r="E495" s="228"/>
      <c r="F495" s="231"/>
      <c r="G495" s="231"/>
    </row>
    <row r="496" spans="1:7" x14ac:dyDescent="0.25">
      <c r="A496" s="85"/>
      <c r="B496" s="85" t="s">
        <v>2428</v>
      </c>
      <c r="C496" s="85" t="s">
        <v>656</v>
      </c>
      <c r="D496" s="85" t="s">
        <v>657</v>
      </c>
      <c r="E496" s="85"/>
      <c r="F496" s="85" t="s">
        <v>487</v>
      </c>
      <c r="G496" s="85" t="s">
        <v>658</v>
      </c>
    </row>
    <row r="497" spans="1:7" x14ac:dyDescent="0.25">
      <c r="A497" s="264" t="s">
        <v>1992</v>
      </c>
      <c r="B497" s="228" t="s">
        <v>689</v>
      </c>
      <c r="C497" s="340" t="s">
        <v>117</v>
      </c>
      <c r="D497" s="228"/>
      <c r="E497" s="228"/>
      <c r="F497" s="228"/>
      <c r="G497" s="228"/>
    </row>
    <row r="498" spans="1:7" x14ac:dyDescent="0.25">
      <c r="A498" s="264"/>
      <c r="B498" s="228"/>
      <c r="C498" s="228"/>
      <c r="D498" s="228"/>
      <c r="E498" s="228"/>
      <c r="F498" s="228"/>
      <c r="G498" s="228"/>
    </row>
    <row r="499" spans="1:7" x14ac:dyDescent="0.25">
      <c r="A499" s="264"/>
      <c r="B499" s="235" t="s">
        <v>690</v>
      </c>
      <c r="C499" s="228"/>
      <c r="D499" s="228"/>
      <c r="E499" s="228"/>
      <c r="F499" s="228"/>
      <c r="G499" s="228"/>
    </row>
    <row r="500" spans="1:7" x14ac:dyDescent="0.25">
      <c r="A500" s="264" t="s">
        <v>1993</v>
      </c>
      <c r="B500" s="228" t="s">
        <v>692</v>
      </c>
      <c r="C500" s="334" t="s">
        <v>117</v>
      </c>
      <c r="D500" s="341" t="s">
        <v>117</v>
      </c>
      <c r="E500" s="228"/>
      <c r="F500" s="244" t="str">
        <f>IF($C$508=0,"",IF(C500="[for completion]","",IF(C500="","",C500/$C$508)))</f>
        <v/>
      </c>
      <c r="G500" s="244" t="str">
        <f>IF($D$508=0,"",IF(D500="[for completion]","",IF(D500="","",D500/$D$508)))</f>
        <v/>
      </c>
    </row>
    <row r="501" spans="1:7" x14ac:dyDescent="0.25">
      <c r="A501" s="264" t="s">
        <v>1994</v>
      </c>
      <c r="B501" s="228" t="s">
        <v>694</v>
      </c>
      <c r="C501" s="334" t="s">
        <v>117</v>
      </c>
      <c r="D501" s="341" t="s">
        <v>117</v>
      </c>
      <c r="E501" s="228"/>
      <c r="F501" s="244" t="str">
        <f t="shared" ref="F501:F507" si="22">IF($C$508=0,"",IF(C501="[for completion]","",IF(C501="","",C501/$C$508)))</f>
        <v/>
      </c>
      <c r="G501" s="244" t="str">
        <f t="shared" ref="G501:G507" si="23">IF($D$508=0,"",IF(D501="[for completion]","",IF(D501="","",D501/$D$508)))</f>
        <v/>
      </c>
    </row>
    <row r="502" spans="1:7" x14ac:dyDescent="0.25">
      <c r="A502" s="264" t="s">
        <v>1995</v>
      </c>
      <c r="B502" s="228" t="s">
        <v>696</v>
      </c>
      <c r="C502" s="334" t="s">
        <v>117</v>
      </c>
      <c r="D502" s="341" t="s">
        <v>117</v>
      </c>
      <c r="E502" s="228"/>
      <c r="F502" s="244" t="str">
        <f t="shared" si="22"/>
        <v/>
      </c>
      <c r="G502" s="244" t="str">
        <f t="shared" si="23"/>
        <v/>
      </c>
    </row>
    <row r="503" spans="1:7" x14ac:dyDescent="0.25">
      <c r="A503" s="264" t="s">
        <v>1996</v>
      </c>
      <c r="B503" s="264" t="s">
        <v>698</v>
      </c>
      <c r="C503" s="334" t="s">
        <v>117</v>
      </c>
      <c r="D503" s="341" t="s">
        <v>117</v>
      </c>
      <c r="E503" s="228"/>
      <c r="F503" s="244" t="str">
        <f t="shared" si="22"/>
        <v/>
      </c>
      <c r="G503" s="244" t="str">
        <f t="shared" si="23"/>
        <v/>
      </c>
    </row>
    <row r="504" spans="1:7" x14ac:dyDescent="0.25">
      <c r="A504" s="264" t="s">
        <v>1997</v>
      </c>
      <c r="B504" s="228" t="s">
        <v>700</v>
      </c>
      <c r="C504" s="334" t="s">
        <v>117</v>
      </c>
      <c r="D504" s="341" t="s">
        <v>117</v>
      </c>
      <c r="E504" s="228"/>
      <c r="F504" s="244" t="str">
        <f t="shared" si="22"/>
        <v/>
      </c>
      <c r="G504" s="244" t="str">
        <f t="shared" si="23"/>
        <v/>
      </c>
    </row>
    <row r="505" spans="1:7" x14ac:dyDescent="0.25">
      <c r="A505" s="264" t="s">
        <v>1998</v>
      </c>
      <c r="B505" s="228" t="s">
        <v>702</v>
      </c>
      <c r="C505" s="334" t="s">
        <v>117</v>
      </c>
      <c r="D505" s="341" t="s">
        <v>117</v>
      </c>
      <c r="E505" s="228"/>
      <c r="F505" s="244" t="str">
        <f t="shared" si="22"/>
        <v/>
      </c>
      <c r="G505" s="244" t="str">
        <f t="shared" si="23"/>
        <v/>
      </c>
    </row>
    <row r="506" spans="1:7" x14ac:dyDescent="0.25">
      <c r="A506" s="264" t="s">
        <v>1999</v>
      </c>
      <c r="B506" s="228" t="s">
        <v>704</v>
      </c>
      <c r="C506" s="334" t="s">
        <v>117</v>
      </c>
      <c r="D506" s="341" t="s">
        <v>117</v>
      </c>
      <c r="E506" s="228"/>
      <c r="F506" s="244" t="str">
        <f t="shared" si="22"/>
        <v/>
      </c>
      <c r="G506" s="244" t="str">
        <f t="shared" si="23"/>
        <v/>
      </c>
    </row>
    <row r="507" spans="1:7" x14ac:dyDescent="0.25">
      <c r="A507" s="264" t="s">
        <v>2000</v>
      </c>
      <c r="B507" s="228" t="s">
        <v>706</v>
      </c>
      <c r="C507" s="334" t="s">
        <v>117</v>
      </c>
      <c r="D507" s="332" t="s">
        <v>117</v>
      </c>
      <c r="E507" s="228"/>
      <c r="F507" s="244" t="str">
        <f t="shared" si="22"/>
        <v/>
      </c>
      <c r="G507" s="244" t="str">
        <f t="shared" si="23"/>
        <v/>
      </c>
    </row>
    <row r="508" spans="1:7" x14ac:dyDescent="0.25">
      <c r="A508" s="264" t="s">
        <v>2001</v>
      </c>
      <c r="B508" s="240" t="s">
        <v>145</v>
      </c>
      <c r="C508" s="245">
        <f>SUM(C500:C507)</f>
        <v>0</v>
      </c>
      <c r="D508" s="248">
        <f>SUM(D500:D507)</f>
        <v>0</v>
      </c>
      <c r="E508" s="228"/>
      <c r="F508" s="265">
        <f>SUM(F500:F507)</f>
        <v>0</v>
      </c>
      <c r="G508" s="242">
        <f>SUM(G500:G507)</f>
        <v>0</v>
      </c>
    </row>
    <row r="509" spans="1:7" x14ac:dyDescent="0.25">
      <c r="A509" s="264" t="s">
        <v>2070</v>
      </c>
      <c r="B509" s="232" t="s">
        <v>709</v>
      </c>
      <c r="C509" s="245"/>
      <c r="D509" s="247"/>
      <c r="E509" s="228"/>
      <c r="F509" s="244" t="s">
        <v>1680</v>
      </c>
      <c r="G509" s="244" t="s">
        <v>1680</v>
      </c>
    </row>
    <row r="510" spans="1:7" x14ac:dyDescent="0.25">
      <c r="A510" s="264" t="s">
        <v>2071</v>
      </c>
      <c r="B510" s="232" t="s">
        <v>711</v>
      </c>
      <c r="C510" s="245"/>
      <c r="D510" s="247"/>
      <c r="E510" s="228"/>
      <c r="F510" s="244" t="s">
        <v>1680</v>
      </c>
      <c r="G510" s="244" t="s">
        <v>1680</v>
      </c>
    </row>
    <row r="511" spans="1:7" x14ac:dyDescent="0.25">
      <c r="A511" s="264" t="s">
        <v>2072</v>
      </c>
      <c r="B511" s="232" t="s">
        <v>713</v>
      </c>
      <c r="C511" s="245"/>
      <c r="D511" s="247"/>
      <c r="E511" s="228"/>
      <c r="F511" s="244" t="s">
        <v>1680</v>
      </c>
      <c r="G511" s="244" t="s">
        <v>1680</v>
      </c>
    </row>
    <row r="512" spans="1:7" x14ac:dyDescent="0.25">
      <c r="A512" s="264" t="s">
        <v>2248</v>
      </c>
      <c r="B512" s="232" t="s">
        <v>715</v>
      </c>
      <c r="C512" s="245"/>
      <c r="D512" s="247"/>
      <c r="E512" s="228"/>
      <c r="F512" s="244" t="s">
        <v>1680</v>
      </c>
      <c r="G512" s="244" t="s">
        <v>1680</v>
      </c>
    </row>
    <row r="513" spans="1:7" x14ac:dyDescent="0.25">
      <c r="A513" s="264" t="s">
        <v>2249</v>
      </c>
      <c r="B513" s="232" t="s">
        <v>717</v>
      </c>
      <c r="C513" s="245"/>
      <c r="D513" s="247"/>
      <c r="E513" s="228"/>
      <c r="F513" s="244" t="s">
        <v>1680</v>
      </c>
      <c r="G513" s="244" t="s">
        <v>1680</v>
      </c>
    </row>
    <row r="514" spans="1:7" x14ac:dyDescent="0.25">
      <c r="A514" s="264" t="s">
        <v>2250</v>
      </c>
      <c r="B514" s="232" t="s">
        <v>719</v>
      </c>
      <c r="C514" s="245"/>
      <c r="D514" s="247"/>
      <c r="E514" s="228"/>
      <c r="F514" s="244" t="s">
        <v>1680</v>
      </c>
      <c r="G514" s="244" t="s">
        <v>1680</v>
      </c>
    </row>
    <row r="515" spans="1:7" x14ac:dyDescent="0.25">
      <c r="A515" s="264" t="s">
        <v>2251</v>
      </c>
      <c r="B515" s="232"/>
      <c r="C515" s="228"/>
      <c r="D515" s="228"/>
      <c r="E515" s="228"/>
      <c r="F515" s="244"/>
      <c r="G515" s="244"/>
    </row>
    <row r="516" spans="1:7" x14ac:dyDescent="0.25">
      <c r="A516" s="264" t="s">
        <v>2252</v>
      </c>
      <c r="B516" s="232"/>
      <c r="C516" s="228"/>
      <c r="D516" s="228"/>
      <c r="E516" s="228"/>
      <c r="F516" s="244"/>
      <c r="G516" s="244"/>
    </row>
    <row r="517" spans="1:7" x14ac:dyDescent="0.25">
      <c r="A517" s="264" t="s">
        <v>2253</v>
      </c>
      <c r="B517" s="232"/>
      <c r="C517" s="228"/>
      <c r="D517" s="228"/>
      <c r="E517" s="228"/>
      <c r="F517" s="244"/>
      <c r="G517" s="242"/>
    </row>
    <row r="518" spans="1:7" x14ac:dyDescent="0.25">
      <c r="A518" s="85"/>
      <c r="B518" s="85" t="s">
        <v>2429</v>
      </c>
      <c r="C518" s="85" t="s">
        <v>776</v>
      </c>
      <c r="D518" s="85"/>
      <c r="E518" s="85"/>
      <c r="F518" s="85"/>
      <c r="G518" s="85"/>
    </row>
    <row r="519" spans="1:7" x14ac:dyDescent="0.25">
      <c r="A519" s="264" t="s">
        <v>2073</v>
      </c>
      <c r="B519" s="235" t="s">
        <v>777</v>
      </c>
      <c r="C519" s="340" t="s">
        <v>82</v>
      </c>
      <c r="D519" s="340"/>
      <c r="E519" s="228"/>
      <c r="F519" s="228"/>
      <c r="G519" s="228"/>
    </row>
    <row r="520" spans="1:7" x14ac:dyDescent="0.25">
      <c r="A520" s="264" t="s">
        <v>2074</v>
      </c>
      <c r="B520" s="235" t="s">
        <v>778</v>
      </c>
      <c r="C520" s="340" t="s">
        <v>82</v>
      </c>
      <c r="D520" s="340"/>
      <c r="E520" s="228"/>
      <c r="F520" s="228"/>
      <c r="G520" s="228"/>
    </row>
    <row r="521" spans="1:7" x14ac:dyDescent="0.25">
      <c r="A521" s="264" t="s">
        <v>2075</v>
      </c>
      <c r="B521" s="235" t="s">
        <v>779</v>
      </c>
      <c r="C521" s="340" t="s">
        <v>82</v>
      </c>
      <c r="D521" s="340"/>
      <c r="E521" s="228"/>
      <c r="F521" s="228"/>
      <c r="G521" s="228"/>
    </row>
    <row r="522" spans="1:7" x14ac:dyDescent="0.25">
      <c r="A522" s="264" t="s">
        <v>2076</v>
      </c>
      <c r="B522" s="235" t="s">
        <v>780</v>
      </c>
      <c r="C522" s="340" t="s">
        <v>82</v>
      </c>
      <c r="D522" s="340"/>
      <c r="E522" s="228"/>
      <c r="F522" s="228"/>
      <c r="G522" s="228"/>
    </row>
    <row r="523" spans="1:7" x14ac:dyDescent="0.25">
      <c r="A523" s="264" t="s">
        <v>2077</v>
      </c>
      <c r="B523" s="235" t="s">
        <v>781</v>
      </c>
      <c r="C523" s="340" t="s">
        <v>82</v>
      </c>
      <c r="D523" s="340"/>
      <c r="E523" s="228"/>
      <c r="F523" s="228"/>
      <c r="G523" s="228"/>
    </row>
    <row r="524" spans="1:7" x14ac:dyDescent="0.25">
      <c r="A524" s="264" t="s">
        <v>2078</v>
      </c>
      <c r="B524" s="235" t="s">
        <v>782</v>
      </c>
      <c r="C524" s="340" t="s">
        <v>82</v>
      </c>
      <c r="D524" s="340"/>
      <c r="E524" s="228"/>
      <c r="F524" s="228"/>
      <c r="G524" s="228"/>
    </row>
    <row r="525" spans="1:7" x14ac:dyDescent="0.25">
      <c r="A525" s="264" t="s">
        <v>2079</v>
      </c>
      <c r="B525" s="235" t="s">
        <v>783</v>
      </c>
      <c r="C525" s="340" t="s">
        <v>82</v>
      </c>
      <c r="D525" s="340"/>
      <c r="E525" s="228"/>
      <c r="F525" s="228"/>
      <c r="G525" s="228"/>
    </row>
    <row r="526" spans="1:7" s="258" customFormat="1" x14ac:dyDescent="0.25">
      <c r="A526" s="264" t="s">
        <v>2080</v>
      </c>
      <c r="B526" s="235" t="s">
        <v>2236</v>
      </c>
      <c r="C526" s="340" t="s">
        <v>82</v>
      </c>
      <c r="D526" s="340"/>
      <c r="E526" s="264"/>
      <c r="F526" s="264"/>
      <c r="G526" s="264"/>
    </row>
    <row r="527" spans="1:7" s="258" customFormat="1" x14ac:dyDescent="0.25">
      <c r="A527" s="264" t="s">
        <v>2081</v>
      </c>
      <c r="B527" s="235" t="s">
        <v>2237</v>
      </c>
      <c r="C527" s="340" t="s">
        <v>82</v>
      </c>
      <c r="D527" s="340"/>
      <c r="E527" s="264"/>
      <c r="F527" s="264"/>
      <c r="G527" s="264"/>
    </row>
    <row r="528" spans="1:7" s="258" customFormat="1" x14ac:dyDescent="0.25">
      <c r="A528" s="264" t="s">
        <v>2082</v>
      </c>
      <c r="B528" s="235" t="s">
        <v>2238</v>
      </c>
      <c r="C528" s="340" t="s">
        <v>82</v>
      </c>
      <c r="D528" s="340"/>
      <c r="E528" s="264"/>
      <c r="F528" s="264"/>
      <c r="G528" s="264"/>
    </row>
    <row r="529" spans="1:7" x14ac:dyDescent="0.25">
      <c r="A529" s="264" t="s">
        <v>2140</v>
      </c>
      <c r="B529" s="235" t="s">
        <v>784</v>
      </c>
      <c r="C529" s="340" t="s">
        <v>82</v>
      </c>
      <c r="D529" s="340"/>
      <c r="E529" s="228"/>
      <c r="F529" s="228"/>
      <c r="G529" s="228"/>
    </row>
    <row r="530" spans="1:7" x14ac:dyDescent="0.25">
      <c r="A530" s="264" t="s">
        <v>2254</v>
      </c>
      <c r="B530" s="235" t="s">
        <v>785</v>
      </c>
      <c r="C530" s="340" t="s">
        <v>82</v>
      </c>
      <c r="D530" s="340"/>
      <c r="E530" s="228"/>
      <c r="F530" s="228"/>
      <c r="G530" s="228"/>
    </row>
    <row r="531" spans="1:7" x14ac:dyDescent="0.25">
      <c r="A531" s="264" t="s">
        <v>2255</v>
      </c>
      <c r="B531" s="235" t="s">
        <v>143</v>
      </c>
      <c r="C531" s="340" t="s">
        <v>82</v>
      </c>
      <c r="D531" s="340"/>
      <c r="E531" s="228"/>
      <c r="F531" s="228"/>
      <c r="G531" s="228"/>
    </row>
    <row r="532" spans="1:7" x14ac:dyDescent="0.25">
      <c r="A532" s="264" t="s">
        <v>2256</v>
      </c>
      <c r="B532" s="232" t="s">
        <v>2239</v>
      </c>
      <c r="C532" s="340"/>
      <c r="D532" s="339"/>
      <c r="E532" s="228"/>
      <c r="F532" s="228"/>
      <c r="G532" s="228"/>
    </row>
    <row r="533" spans="1:7" x14ac:dyDescent="0.25">
      <c r="A533" s="264" t="s">
        <v>2257</v>
      </c>
      <c r="B533" s="232" t="s">
        <v>147</v>
      </c>
      <c r="C533" s="340"/>
      <c r="D533" s="339"/>
      <c r="E533" s="228"/>
      <c r="F533" s="228"/>
      <c r="G533" s="228"/>
    </row>
    <row r="534" spans="1:7" x14ac:dyDescent="0.25">
      <c r="A534" s="264" t="s">
        <v>2258</v>
      </c>
      <c r="B534" s="232" t="s">
        <v>147</v>
      </c>
      <c r="C534" s="340"/>
      <c r="D534" s="339"/>
      <c r="E534" s="228"/>
      <c r="F534" s="228"/>
      <c r="G534" s="228"/>
    </row>
    <row r="535" spans="1:7" x14ac:dyDescent="0.25">
      <c r="A535" s="264" t="s">
        <v>2430</v>
      </c>
      <c r="B535" s="232" t="s">
        <v>147</v>
      </c>
      <c r="C535" s="340"/>
      <c r="D535" s="339"/>
      <c r="E535" s="228"/>
      <c r="F535" s="228"/>
      <c r="G535" s="228"/>
    </row>
    <row r="536" spans="1:7" x14ac:dyDescent="0.25">
      <c r="A536" s="264" t="s">
        <v>2431</v>
      </c>
      <c r="B536" s="232" t="s">
        <v>147</v>
      </c>
      <c r="C536" s="340"/>
      <c r="D536" s="339"/>
      <c r="E536" s="228"/>
      <c r="F536" s="228"/>
      <c r="G536" s="228"/>
    </row>
    <row r="537" spans="1:7" x14ac:dyDescent="0.25">
      <c r="A537" s="264" t="s">
        <v>2432</v>
      </c>
      <c r="B537" s="232" t="s">
        <v>147</v>
      </c>
      <c r="C537" s="340"/>
      <c r="D537" s="339"/>
      <c r="E537" s="228"/>
      <c r="F537" s="228"/>
      <c r="G537" s="228"/>
    </row>
    <row r="538" spans="1:7" x14ac:dyDescent="0.25">
      <c r="A538" s="264" t="s">
        <v>2433</v>
      </c>
      <c r="B538" s="232" t="s">
        <v>147</v>
      </c>
      <c r="C538" s="340"/>
      <c r="D538" s="339"/>
      <c r="E538" s="228"/>
      <c r="F538" s="228"/>
      <c r="G538" s="228"/>
    </row>
    <row r="539" spans="1:7" x14ac:dyDescent="0.25">
      <c r="A539" s="264" t="s">
        <v>2434</v>
      </c>
      <c r="B539" s="232" t="s">
        <v>147</v>
      </c>
      <c r="C539" s="340"/>
      <c r="D539" s="339"/>
      <c r="E539" s="228"/>
      <c r="F539" s="228"/>
      <c r="G539" s="228"/>
    </row>
    <row r="540" spans="1:7" x14ac:dyDescent="0.25">
      <c r="A540" s="264" t="s">
        <v>2435</v>
      </c>
      <c r="B540" s="232" t="s">
        <v>147</v>
      </c>
      <c r="C540" s="340"/>
      <c r="D540" s="339"/>
      <c r="E540" s="228"/>
      <c r="F540" s="228"/>
      <c r="G540" s="228"/>
    </row>
    <row r="541" spans="1:7" x14ac:dyDescent="0.25">
      <c r="A541" s="264" t="s">
        <v>2436</v>
      </c>
      <c r="B541" s="232" t="s">
        <v>147</v>
      </c>
      <c r="C541" s="340"/>
      <c r="D541" s="339"/>
      <c r="E541" s="228"/>
      <c r="F541" s="228"/>
      <c r="G541" s="228"/>
    </row>
    <row r="542" spans="1:7" x14ac:dyDescent="0.25">
      <c r="A542" s="264" t="s">
        <v>2437</v>
      </c>
      <c r="B542" s="232" t="s">
        <v>147</v>
      </c>
      <c r="C542" s="340"/>
      <c r="D542" s="339"/>
      <c r="E542" s="228"/>
      <c r="F542" s="228"/>
      <c r="G542" s="228"/>
    </row>
    <row r="543" spans="1:7" x14ac:dyDescent="0.25">
      <c r="A543" s="264" t="s">
        <v>2438</v>
      </c>
      <c r="B543" s="232" t="s">
        <v>147</v>
      </c>
      <c r="C543" s="340"/>
      <c r="D543" s="339"/>
      <c r="E543" s="228"/>
      <c r="F543" s="228"/>
      <c r="G543" s="226"/>
    </row>
    <row r="544" spans="1:7" x14ac:dyDescent="0.25">
      <c r="A544" s="264" t="s">
        <v>2439</v>
      </c>
      <c r="B544" s="232" t="s">
        <v>147</v>
      </c>
      <c r="C544" s="340"/>
      <c r="D544" s="339"/>
      <c r="E544" s="228"/>
      <c r="F544" s="228"/>
      <c r="G544" s="226"/>
    </row>
    <row r="545" spans="1:7" x14ac:dyDescent="0.25">
      <c r="A545" s="264" t="s">
        <v>2440</v>
      </c>
      <c r="B545" s="232" t="s">
        <v>147</v>
      </c>
      <c r="C545" s="340"/>
      <c r="D545" s="339"/>
      <c r="E545" s="228"/>
      <c r="F545" s="228"/>
      <c r="G545" s="226"/>
    </row>
    <row r="546" spans="1:7" x14ac:dyDescent="0.25">
      <c r="A546" s="85"/>
      <c r="B546" s="85" t="s">
        <v>2441</v>
      </c>
      <c r="C546" s="85" t="s">
        <v>112</v>
      </c>
      <c r="D546" s="85" t="s">
        <v>1669</v>
      </c>
      <c r="E546" s="85"/>
      <c r="F546" s="85" t="s">
        <v>487</v>
      </c>
      <c r="G546" s="85" t="s">
        <v>1978</v>
      </c>
    </row>
    <row r="547" spans="1:7" x14ac:dyDescent="0.25">
      <c r="A547" s="275" t="s">
        <v>2141</v>
      </c>
      <c r="B547" s="333" t="s">
        <v>579</v>
      </c>
      <c r="C547" s="339" t="s">
        <v>82</v>
      </c>
      <c r="D547" s="339" t="s">
        <v>82</v>
      </c>
      <c r="E547" s="223"/>
      <c r="F547" s="244" t="str">
        <f>IF($C$565=0,"",IF(C547="[for completion]","",IF(C547="","",C547/$C$565)))</f>
        <v/>
      </c>
      <c r="G547" s="244" t="str">
        <f>IF($D$565=0,"",IF(D547="[for completion]","",IF(D547="","",D547/$D$565)))</f>
        <v/>
      </c>
    </row>
    <row r="548" spans="1:7" x14ac:dyDescent="0.25">
      <c r="A548" s="275" t="s">
        <v>2142</v>
      </c>
      <c r="B548" s="333" t="s">
        <v>579</v>
      </c>
      <c r="C548" s="339" t="s">
        <v>82</v>
      </c>
      <c r="D548" s="339" t="s">
        <v>82</v>
      </c>
      <c r="E548" s="223"/>
      <c r="F548" s="244" t="str">
        <f t="shared" ref="F548:F564" si="24">IF($C$565=0,"",IF(C548="[for completion]","",IF(C548="","",C548/$C$565)))</f>
        <v/>
      </c>
      <c r="G548" s="244" t="str">
        <f t="shared" ref="G548:G564" si="25">IF($D$565=0,"",IF(D548="[for completion]","",IF(D548="","",D548/$D$565)))</f>
        <v/>
      </c>
    </row>
    <row r="549" spans="1:7" x14ac:dyDescent="0.25">
      <c r="A549" s="275" t="s">
        <v>2143</v>
      </c>
      <c r="B549" s="333" t="s">
        <v>579</v>
      </c>
      <c r="C549" s="339" t="s">
        <v>82</v>
      </c>
      <c r="D549" s="339" t="s">
        <v>82</v>
      </c>
      <c r="E549" s="223"/>
      <c r="F549" s="244" t="str">
        <f t="shared" si="24"/>
        <v/>
      </c>
      <c r="G549" s="244" t="str">
        <f t="shared" si="25"/>
        <v/>
      </c>
    </row>
    <row r="550" spans="1:7" x14ac:dyDescent="0.25">
      <c r="A550" s="275" t="s">
        <v>2144</v>
      </c>
      <c r="B550" s="333" t="s">
        <v>579</v>
      </c>
      <c r="C550" s="339" t="s">
        <v>82</v>
      </c>
      <c r="D550" s="339" t="s">
        <v>82</v>
      </c>
      <c r="E550" s="223"/>
      <c r="F550" s="244" t="str">
        <f t="shared" si="24"/>
        <v/>
      </c>
      <c r="G550" s="244" t="str">
        <f t="shared" si="25"/>
        <v/>
      </c>
    </row>
    <row r="551" spans="1:7" x14ac:dyDescent="0.25">
      <c r="A551" s="275" t="s">
        <v>2145</v>
      </c>
      <c r="B551" s="333" t="s">
        <v>579</v>
      </c>
      <c r="C551" s="339" t="s">
        <v>82</v>
      </c>
      <c r="D551" s="339" t="s">
        <v>82</v>
      </c>
      <c r="E551" s="223"/>
      <c r="F551" s="244" t="str">
        <f t="shared" si="24"/>
        <v/>
      </c>
      <c r="G551" s="244" t="str">
        <f t="shared" si="25"/>
        <v/>
      </c>
    </row>
    <row r="552" spans="1:7" x14ac:dyDescent="0.25">
      <c r="A552" s="275" t="s">
        <v>2259</v>
      </c>
      <c r="B552" s="333" t="s">
        <v>579</v>
      </c>
      <c r="C552" s="339" t="s">
        <v>82</v>
      </c>
      <c r="D552" s="339" t="s">
        <v>82</v>
      </c>
      <c r="E552" s="223"/>
      <c r="F552" s="244" t="str">
        <f t="shared" si="24"/>
        <v/>
      </c>
      <c r="G552" s="244" t="str">
        <f t="shared" si="25"/>
        <v/>
      </c>
    </row>
    <row r="553" spans="1:7" x14ac:dyDescent="0.25">
      <c r="A553" s="275" t="s">
        <v>2260</v>
      </c>
      <c r="B553" s="333" t="s">
        <v>579</v>
      </c>
      <c r="C553" s="339" t="s">
        <v>82</v>
      </c>
      <c r="D553" s="339" t="s">
        <v>82</v>
      </c>
      <c r="E553" s="223"/>
      <c r="F553" s="244" t="str">
        <f t="shared" si="24"/>
        <v/>
      </c>
      <c r="G553" s="244" t="str">
        <f t="shared" si="25"/>
        <v/>
      </c>
    </row>
    <row r="554" spans="1:7" x14ac:dyDescent="0.25">
      <c r="A554" s="275" t="s">
        <v>2261</v>
      </c>
      <c r="B554" s="333" t="s">
        <v>579</v>
      </c>
      <c r="C554" s="339" t="s">
        <v>82</v>
      </c>
      <c r="D554" s="339" t="s">
        <v>82</v>
      </c>
      <c r="E554" s="223"/>
      <c r="F554" s="244" t="str">
        <f t="shared" si="24"/>
        <v/>
      </c>
      <c r="G554" s="244" t="str">
        <f t="shared" si="25"/>
        <v/>
      </c>
    </row>
    <row r="555" spans="1:7" x14ac:dyDescent="0.25">
      <c r="A555" s="275" t="s">
        <v>2262</v>
      </c>
      <c r="B555" s="333" t="s">
        <v>579</v>
      </c>
      <c r="C555" s="339" t="s">
        <v>82</v>
      </c>
      <c r="D555" s="339" t="s">
        <v>82</v>
      </c>
      <c r="E555" s="223"/>
      <c r="F555" s="244" t="str">
        <f t="shared" si="24"/>
        <v/>
      </c>
      <c r="G555" s="244" t="str">
        <f t="shared" si="25"/>
        <v/>
      </c>
    </row>
    <row r="556" spans="1:7" x14ac:dyDescent="0.25">
      <c r="A556" s="275" t="s">
        <v>2263</v>
      </c>
      <c r="B556" s="333" t="s">
        <v>579</v>
      </c>
      <c r="C556" s="339" t="s">
        <v>82</v>
      </c>
      <c r="D556" s="339" t="s">
        <v>82</v>
      </c>
      <c r="E556" s="223"/>
      <c r="F556" s="244" t="str">
        <f t="shared" si="24"/>
        <v/>
      </c>
      <c r="G556" s="244" t="str">
        <f t="shared" si="25"/>
        <v/>
      </c>
    </row>
    <row r="557" spans="1:7" x14ac:dyDescent="0.25">
      <c r="A557" s="275" t="s">
        <v>2264</v>
      </c>
      <c r="B557" s="333" t="s">
        <v>579</v>
      </c>
      <c r="C557" s="339" t="s">
        <v>82</v>
      </c>
      <c r="D557" s="339" t="s">
        <v>82</v>
      </c>
      <c r="E557" s="223"/>
      <c r="F557" s="244" t="str">
        <f t="shared" si="24"/>
        <v/>
      </c>
      <c r="G557" s="244" t="str">
        <f t="shared" si="25"/>
        <v/>
      </c>
    </row>
    <row r="558" spans="1:7" x14ac:dyDescent="0.25">
      <c r="A558" s="275" t="s">
        <v>2265</v>
      </c>
      <c r="B558" s="333" t="s">
        <v>579</v>
      </c>
      <c r="C558" s="339" t="s">
        <v>82</v>
      </c>
      <c r="D558" s="339" t="s">
        <v>82</v>
      </c>
      <c r="E558" s="223"/>
      <c r="F558" s="244" t="str">
        <f t="shared" si="24"/>
        <v/>
      </c>
      <c r="G558" s="244" t="str">
        <f t="shared" si="25"/>
        <v/>
      </c>
    </row>
    <row r="559" spans="1:7" x14ac:dyDescent="0.25">
      <c r="A559" s="275" t="s">
        <v>2266</v>
      </c>
      <c r="B559" s="333" t="s">
        <v>579</v>
      </c>
      <c r="C559" s="339" t="s">
        <v>82</v>
      </c>
      <c r="D559" s="339" t="s">
        <v>82</v>
      </c>
      <c r="E559" s="223"/>
      <c r="F559" s="244" t="str">
        <f t="shared" si="24"/>
        <v/>
      </c>
      <c r="G559" s="244" t="str">
        <f t="shared" si="25"/>
        <v/>
      </c>
    </row>
    <row r="560" spans="1:7" x14ac:dyDescent="0.25">
      <c r="A560" s="275" t="s">
        <v>2267</v>
      </c>
      <c r="B560" s="333" t="s">
        <v>579</v>
      </c>
      <c r="C560" s="339" t="s">
        <v>82</v>
      </c>
      <c r="D560" s="339" t="s">
        <v>82</v>
      </c>
      <c r="E560" s="223"/>
      <c r="F560" s="244" t="str">
        <f t="shared" si="24"/>
        <v/>
      </c>
      <c r="G560" s="244" t="str">
        <f t="shared" si="25"/>
        <v/>
      </c>
    </row>
    <row r="561" spans="1:7" x14ac:dyDescent="0.25">
      <c r="A561" s="275" t="s">
        <v>2268</v>
      </c>
      <c r="B561" s="333" t="s">
        <v>579</v>
      </c>
      <c r="C561" s="339" t="s">
        <v>82</v>
      </c>
      <c r="D561" s="339" t="s">
        <v>82</v>
      </c>
      <c r="E561" s="223"/>
      <c r="F561" s="244" t="str">
        <f t="shared" si="24"/>
        <v/>
      </c>
      <c r="G561" s="244" t="str">
        <f t="shared" si="25"/>
        <v/>
      </c>
    </row>
    <row r="562" spans="1:7" x14ac:dyDescent="0.25">
      <c r="A562" s="275" t="s">
        <v>2269</v>
      </c>
      <c r="B562" s="333" t="s">
        <v>579</v>
      </c>
      <c r="C562" s="339" t="s">
        <v>82</v>
      </c>
      <c r="D562" s="339" t="s">
        <v>82</v>
      </c>
      <c r="E562" s="223"/>
      <c r="F562" s="244" t="str">
        <f t="shared" si="24"/>
        <v/>
      </c>
      <c r="G562" s="244" t="str">
        <f t="shared" si="25"/>
        <v/>
      </c>
    </row>
    <row r="563" spans="1:7" x14ac:dyDescent="0.25">
      <c r="A563" s="275" t="s">
        <v>2270</v>
      </c>
      <c r="B563" s="333" t="s">
        <v>579</v>
      </c>
      <c r="C563" s="339" t="s">
        <v>82</v>
      </c>
      <c r="D563" s="339" t="s">
        <v>82</v>
      </c>
      <c r="E563" s="223"/>
      <c r="F563" s="244" t="str">
        <f t="shared" si="24"/>
        <v/>
      </c>
      <c r="G563" s="244" t="str">
        <f t="shared" si="25"/>
        <v/>
      </c>
    </row>
    <row r="564" spans="1:7" x14ac:dyDescent="0.25">
      <c r="A564" s="275" t="s">
        <v>2271</v>
      </c>
      <c r="B564" s="235" t="s">
        <v>2061</v>
      </c>
      <c r="C564" s="339" t="s">
        <v>82</v>
      </c>
      <c r="D564" s="339" t="s">
        <v>82</v>
      </c>
      <c r="E564" s="223"/>
      <c r="F564" s="244" t="str">
        <f t="shared" si="24"/>
        <v/>
      </c>
      <c r="G564" s="244" t="str">
        <f t="shared" si="25"/>
        <v/>
      </c>
    </row>
    <row r="565" spans="1:7" x14ac:dyDescent="0.25">
      <c r="A565" s="275" t="s">
        <v>2272</v>
      </c>
      <c r="B565" s="225" t="s">
        <v>145</v>
      </c>
      <c r="C565" s="187">
        <f>SUM(C547:C564)</f>
        <v>0</v>
      </c>
      <c r="D565" s="188">
        <f>SUM(D547:D564)</f>
        <v>0</v>
      </c>
      <c r="E565" s="223"/>
      <c r="F565" s="265">
        <f>SUM(F547:F564)</f>
        <v>0</v>
      </c>
      <c r="G565" s="265">
        <f>SUM(G547:G564)</f>
        <v>0</v>
      </c>
    </row>
    <row r="566" spans="1:7" x14ac:dyDescent="0.25">
      <c r="A566" s="275" t="s">
        <v>2442</v>
      </c>
      <c r="B566" s="225"/>
      <c r="C566" s="219"/>
      <c r="D566" s="219"/>
      <c r="E566" s="223"/>
      <c r="F566" s="223"/>
      <c r="G566" s="223"/>
    </row>
    <row r="567" spans="1:7" x14ac:dyDescent="0.25">
      <c r="A567" s="275" t="s">
        <v>2443</v>
      </c>
      <c r="B567" s="225"/>
      <c r="C567" s="219"/>
      <c r="D567" s="219"/>
      <c r="E567" s="223"/>
      <c r="F567" s="223"/>
      <c r="G567" s="223"/>
    </row>
    <row r="568" spans="1:7" x14ac:dyDescent="0.25">
      <c r="A568" s="275" t="s">
        <v>2444</v>
      </c>
      <c r="B568" s="225"/>
      <c r="C568" s="219"/>
      <c r="D568" s="219"/>
      <c r="E568" s="223"/>
      <c r="F568" s="223"/>
      <c r="G568" s="223"/>
    </row>
    <row r="569" spans="1:7" s="258" customFormat="1" x14ac:dyDescent="0.25">
      <c r="A569" s="85"/>
      <c r="B569" s="85" t="s">
        <v>2445</v>
      </c>
      <c r="C569" s="85" t="s">
        <v>112</v>
      </c>
      <c r="D569" s="85" t="s">
        <v>1669</v>
      </c>
      <c r="E569" s="85"/>
      <c r="F569" s="85" t="s">
        <v>487</v>
      </c>
      <c r="G569" s="85" t="s">
        <v>2319</v>
      </c>
    </row>
    <row r="570" spans="1:7" s="258" customFormat="1" x14ac:dyDescent="0.25">
      <c r="A570" s="275" t="s">
        <v>2273</v>
      </c>
      <c r="B570" s="333" t="s">
        <v>579</v>
      </c>
      <c r="C570" s="334" t="s">
        <v>82</v>
      </c>
      <c r="D570" s="341" t="s">
        <v>82</v>
      </c>
      <c r="E570" s="260"/>
      <c r="F570" s="244" t="str">
        <f>IF($C$588=0,"",IF(C570="[for completion]","",IF(C570="","",C570/$C$588)))</f>
        <v/>
      </c>
      <c r="G570" s="244" t="str">
        <f>IF($D$588=0,"",IF(D570="[for completion]","",IF(D570="","",D570/$D$588)))</f>
        <v/>
      </c>
    </row>
    <row r="571" spans="1:7" s="258" customFormat="1" x14ac:dyDescent="0.25">
      <c r="A571" s="275" t="s">
        <v>2274</v>
      </c>
      <c r="B571" s="333" t="s">
        <v>579</v>
      </c>
      <c r="C571" s="334" t="s">
        <v>82</v>
      </c>
      <c r="D571" s="341" t="s">
        <v>82</v>
      </c>
      <c r="E571" s="260"/>
      <c r="F571" s="244" t="str">
        <f t="shared" ref="F571:F587" si="26">IF($C$588=0,"",IF(C571="[for completion]","",IF(C571="","",C571/$C$588)))</f>
        <v/>
      </c>
      <c r="G571" s="244" t="str">
        <f t="shared" ref="G571:G587" si="27">IF($D$588=0,"",IF(D571="[for completion]","",IF(D571="","",D571/$D$588)))</f>
        <v/>
      </c>
    </row>
    <row r="572" spans="1:7" s="258" customFormat="1" x14ac:dyDescent="0.25">
      <c r="A572" s="275" t="s">
        <v>2275</v>
      </c>
      <c r="B572" s="333" t="s">
        <v>579</v>
      </c>
      <c r="C572" s="334" t="s">
        <v>82</v>
      </c>
      <c r="D572" s="341" t="s">
        <v>82</v>
      </c>
      <c r="E572" s="260"/>
      <c r="F572" s="244" t="str">
        <f t="shared" si="26"/>
        <v/>
      </c>
      <c r="G572" s="244" t="str">
        <f t="shared" si="27"/>
        <v/>
      </c>
    </row>
    <row r="573" spans="1:7" s="258" customFormat="1" x14ac:dyDescent="0.25">
      <c r="A573" s="275" t="s">
        <v>2276</v>
      </c>
      <c r="B573" s="333" t="s">
        <v>579</v>
      </c>
      <c r="C573" s="334" t="s">
        <v>82</v>
      </c>
      <c r="D573" s="341" t="s">
        <v>82</v>
      </c>
      <c r="E573" s="260"/>
      <c r="F573" s="244" t="str">
        <f t="shared" si="26"/>
        <v/>
      </c>
      <c r="G573" s="244" t="str">
        <f t="shared" si="27"/>
        <v/>
      </c>
    </row>
    <row r="574" spans="1:7" s="258" customFormat="1" x14ac:dyDescent="0.25">
      <c r="A574" s="275" t="s">
        <v>2277</v>
      </c>
      <c r="B574" s="333" t="s">
        <v>579</v>
      </c>
      <c r="C574" s="334" t="s">
        <v>82</v>
      </c>
      <c r="D574" s="341" t="s">
        <v>82</v>
      </c>
      <c r="E574" s="260"/>
      <c r="F574" s="244" t="str">
        <f t="shared" si="26"/>
        <v/>
      </c>
      <c r="G574" s="244" t="str">
        <f t="shared" si="27"/>
        <v/>
      </c>
    </row>
    <row r="575" spans="1:7" s="258" customFormat="1" x14ac:dyDescent="0.25">
      <c r="A575" s="275" t="s">
        <v>2278</v>
      </c>
      <c r="B575" s="333" t="s">
        <v>579</v>
      </c>
      <c r="C575" s="334" t="s">
        <v>82</v>
      </c>
      <c r="D575" s="341" t="s">
        <v>82</v>
      </c>
      <c r="E575" s="260"/>
      <c r="F575" s="244" t="str">
        <f t="shared" si="26"/>
        <v/>
      </c>
      <c r="G575" s="244" t="str">
        <f t="shared" si="27"/>
        <v/>
      </c>
    </row>
    <row r="576" spans="1:7" s="258" customFormat="1" x14ac:dyDescent="0.25">
      <c r="A576" s="275" t="s">
        <v>2279</v>
      </c>
      <c r="B576" s="333" t="s">
        <v>579</v>
      </c>
      <c r="C576" s="334" t="s">
        <v>82</v>
      </c>
      <c r="D576" s="341" t="s">
        <v>82</v>
      </c>
      <c r="E576" s="260"/>
      <c r="F576" s="244" t="str">
        <f t="shared" si="26"/>
        <v/>
      </c>
      <c r="G576" s="244" t="str">
        <f t="shared" si="27"/>
        <v/>
      </c>
    </row>
    <row r="577" spans="1:7" s="258" customFormat="1" x14ac:dyDescent="0.25">
      <c r="A577" s="275" t="s">
        <v>2280</v>
      </c>
      <c r="B577" s="333" t="s">
        <v>579</v>
      </c>
      <c r="C577" s="334" t="s">
        <v>82</v>
      </c>
      <c r="D577" s="341" t="s">
        <v>82</v>
      </c>
      <c r="E577" s="260"/>
      <c r="F577" s="244" t="str">
        <f t="shared" si="26"/>
        <v/>
      </c>
      <c r="G577" s="244" t="str">
        <f t="shared" si="27"/>
        <v/>
      </c>
    </row>
    <row r="578" spans="1:7" s="258" customFormat="1" x14ac:dyDescent="0.25">
      <c r="A578" s="275" t="s">
        <v>2281</v>
      </c>
      <c r="B578" s="333" t="s">
        <v>579</v>
      </c>
      <c r="C578" s="334" t="s">
        <v>82</v>
      </c>
      <c r="D578" s="341" t="s">
        <v>82</v>
      </c>
      <c r="E578" s="260"/>
      <c r="F578" s="244" t="str">
        <f t="shared" si="26"/>
        <v/>
      </c>
      <c r="G578" s="244" t="str">
        <f t="shared" si="27"/>
        <v/>
      </c>
    </row>
    <row r="579" spans="1:7" s="258" customFormat="1" x14ac:dyDescent="0.25">
      <c r="A579" s="275" t="s">
        <v>2282</v>
      </c>
      <c r="B579" s="333" t="s">
        <v>579</v>
      </c>
      <c r="C579" s="334" t="s">
        <v>82</v>
      </c>
      <c r="D579" s="341" t="s">
        <v>82</v>
      </c>
      <c r="E579" s="260"/>
      <c r="F579" s="244" t="str">
        <f t="shared" si="26"/>
        <v/>
      </c>
      <c r="G579" s="244" t="str">
        <f t="shared" si="27"/>
        <v/>
      </c>
    </row>
    <row r="580" spans="1:7" s="258" customFormat="1" x14ac:dyDescent="0.25">
      <c r="A580" s="275" t="s">
        <v>2283</v>
      </c>
      <c r="B580" s="333" t="s">
        <v>579</v>
      </c>
      <c r="C580" s="334" t="s">
        <v>82</v>
      </c>
      <c r="D580" s="341" t="s">
        <v>82</v>
      </c>
      <c r="E580" s="260"/>
      <c r="F580" s="244" t="str">
        <f t="shared" si="26"/>
        <v/>
      </c>
      <c r="G580" s="244" t="str">
        <f t="shared" si="27"/>
        <v/>
      </c>
    </row>
    <row r="581" spans="1:7" s="258" customFormat="1" x14ac:dyDescent="0.25">
      <c r="A581" s="275" t="s">
        <v>2446</v>
      </c>
      <c r="B581" s="333" t="s">
        <v>579</v>
      </c>
      <c r="C581" s="334" t="s">
        <v>82</v>
      </c>
      <c r="D581" s="341" t="s">
        <v>82</v>
      </c>
      <c r="E581" s="260"/>
      <c r="F581" s="244" t="str">
        <f t="shared" si="26"/>
        <v/>
      </c>
      <c r="G581" s="244" t="str">
        <f t="shared" si="27"/>
        <v/>
      </c>
    </row>
    <row r="582" spans="1:7" s="258" customFormat="1" x14ac:dyDescent="0.25">
      <c r="A582" s="275" t="s">
        <v>2447</v>
      </c>
      <c r="B582" s="333" t="s">
        <v>579</v>
      </c>
      <c r="C582" s="334" t="s">
        <v>82</v>
      </c>
      <c r="D582" s="341" t="s">
        <v>82</v>
      </c>
      <c r="E582" s="260"/>
      <c r="F582" s="244" t="str">
        <f t="shared" si="26"/>
        <v/>
      </c>
      <c r="G582" s="244" t="str">
        <f t="shared" si="27"/>
        <v/>
      </c>
    </row>
    <row r="583" spans="1:7" s="258" customFormat="1" x14ac:dyDescent="0.25">
      <c r="A583" s="275" t="s">
        <v>2448</v>
      </c>
      <c r="B583" s="333" t="s">
        <v>579</v>
      </c>
      <c r="C583" s="334" t="s">
        <v>82</v>
      </c>
      <c r="D583" s="341" t="s">
        <v>82</v>
      </c>
      <c r="E583" s="260"/>
      <c r="F583" s="244" t="str">
        <f t="shared" si="26"/>
        <v/>
      </c>
      <c r="G583" s="244" t="str">
        <f t="shared" si="27"/>
        <v/>
      </c>
    </row>
    <row r="584" spans="1:7" s="258" customFormat="1" x14ac:dyDescent="0.25">
      <c r="A584" s="275" t="s">
        <v>2449</v>
      </c>
      <c r="B584" s="333" t="s">
        <v>579</v>
      </c>
      <c r="C584" s="334" t="s">
        <v>82</v>
      </c>
      <c r="D584" s="341" t="s">
        <v>82</v>
      </c>
      <c r="E584" s="260"/>
      <c r="F584" s="244" t="str">
        <f t="shared" si="26"/>
        <v/>
      </c>
      <c r="G584" s="244" t="str">
        <f t="shared" si="27"/>
        <v/>
      </c>
    </row>
    <row r="585" spans="1:7" s="258" customFormat="1" x14ac:dyDescent="0.25">
      <c r="A585" s="275" t="s">
        <v>2450</v>
      </c>
      <c r="B585" s="333" t="s">
        <v>579</v>
      </c>
      <c r="C585" s="334" t="s">
        <v>82</v>
      </c>
      <c r="D585" s="341" t="s">
        <v>82</v>
      </c>
      <c r="E585" s="260"/>
      <c r="F585" s="244" t="str">
        <f t="shared" si="26"/>
        <v/>
      </c>
      <c r="G585" s="244" t="str">
        <f t="shared" si="27"/>
        <v/>
      </c>
    </row>
    <row r="586" spans="1:7" s="258" customFormat="1" x14ac:dyDescent="0.25">
      <c r="A586" s="275" t="s">
        <v>2451</v>
      </c>
      <c r="B586" s="333" t="s">
        <v>579</v>
      </c>
      <c r="C586" s="334" t="s">
        <v>82</v>
      </c>
      <c r="D586" s="341" t="s">
        <v>82</v>
      </c>
      <c r="E586" s="260"/>
      <c r="F586" s="244" t="str">
        <f t="shared" si="26"/>
        <v/>
      </c>
      <c r="G586" s="244" t="str">
        <f t="shared" si="27"/>
        <v/>
      </c>
    </row>
    <row r="587" spans="1:7" s="258" customFormat="1" x14ac:dyDescent="0.25">
      <c r="A587" s="275" t="s">
        <v>2452</v>
      </c>
      <c r="B587" s="235" t="s">
        <v>2061</v>
      </c>
      <c r="C587" s="334" t="s">
        <v>82</v>
      </c>
      <c r="D587" s="341" t="s">
        <v>82</v>
      </c>
      <c r="E587" s="260"/>
      <c r="F587" s="244" t="str">
        <f t="shared" si="26"/>
        <v/>
      </c>
      <c r="G587" s="244" t="str">
        <f t="shared" si="27"/>
        <v/>
      </c>
    </row>
    <row r="588" spans="1:7" s="258" customFormat="1" x14ac:dyDescent="0.25">
      <c r="A588" s="275" t="s">
        <v>2453</v>
      </c>
      <c r="B588" s="261" t="s">
        <v>145</v>
      </c>
      <c r="C588" s="187">
        <f>SUM(C570:C587)</f>
        <v>0</v>
      </c>
      <c r="D588" s="188">
        <f>SUM(D570:D587)</f>
        <v>0</v>
      </c>
      <c r="E588" s="260"/>
      <c r="F588" s="265">
        <f>SUM(F570:F587)</f>
        <v>0</v>
      </c>
      <c r="G588" s="265">
        <f>SUM(G570:G587)</f>
        <v>0</v>
      </c>
    </row>
    <row r="589" spans="1:7" x14ac:dyDescent="0.25">
      <c r="A589" s="85"/>
      <c r="B589" s="85" t="s">
        <v>2466</v>
      </c>
      <c r="C589" s="85" t="s">
        <v>112</v>
      </c>
      <c r="D589" s="85" t="s">
        <v>1669</v>
      </c>
      <c r="E589" s="85"/>
      <c r="F589" s="85" t="s">
        <v>487</v>
      </c>
      <c r="G589" s="85" t="s">
        <v>1978</v>
      </c>
    </row>
    <row r="590" spans="1:7" x14ac:dyDescent="0.25">
      <c r="A590" s="275" t="s">
        <v>2284</v>
      </c>
      <c r="B590" s="261" t="s">
        <v>1660</v>
      </c>
      <c r="C590" s="339" t="s">
        <v>82</v>
      </c>
      <c r="D590" s="339" t="s">
        <v>82</v>
      </c>
      <c r="E590" s="223"/>
      <c r="F590" s="244" t="str">
        <f t="shared" ref="F590:F597" si="28">IF($C$603=0,"",IF(C590="[for completion]","",IF(C590="","",C590/$C$603)))</f>
        <v/>
      </c>
      <c r="G590" s="244" t="str">
        <f t="shared" ref="G590:G597" si="29">IF($D$603=0,"",IF(D590="[for completion]","",IF(D590="","",D590/$D$603)))</f>
        <v/>
      </c>
    </row>
    <row r="591" spans="1:7" x14ac:dyDescent="0.25">
      <c r="A591" s="275" t="s">
        <v>2285</v>
      </c>
      <c r="B591" s="261" t="s">
        <v>1661</v>
      </c>
      <c r="C591" s="339" t="s">
        <v>82</v>
      </c>
      <c r="D591" s="339" t="s">
        <v>82</v>
      </c>
      <c r="E591" s="223"/>
      <c r="F591" s="244" t="str">
        <f t="shared" si="28"/>
        <v/>
      </c>
      <c r="G591" s="244" t="str">
        <f t="shared" si="29"/>
        <v/>
      </c>
    </row>
    <row r="592" spans="1:7" x14ac:dyDescent="0.25">
      <c r="A592" s="275" t="s">
        <v>2286</v>
      </c>
      <c r="B592" s="261" t="s">
        <v>2342</v>
      </c>
      <c r="C592" s="339" t="s">
        <v>82</v>
      </c>
      <c r="D592" s="339" t="s">
        <v>82</v>
      </c>
      <c r="E592" s="223"/>
      <c r="F592" s="244" t="str">
        <f t="shared" si="28"/>
        <v/>
      </c>
      <c r="G592" s="244" t="str">
        <f t="shared" si="29"/>
        <v/>
      </c>
    </row>
    <row r="593" spans="1:7" x14ac:dyDescent="0.25">
      <c r="A593" s="275" t="s">
        <v>2287</v>
      </c>
      <c r="B593" s="261" t="s">
        <v>1662</v>
      </c>
      <c r="C593" s="339" t="s">
        <v>82</v>
      </c>
      <c r="D593" s="339" t="s">
        <v>82</v>
      </c>
      <c r="E593" s="223"/>
      <c r="F593" s="244" t="str">
        <f t="shared" si="28"/>
        <v/>
      </c>
      <c r="G593" s="244" t="str">
        <f t="shared" si="29"/>
        <v/>
      </c>
    </row>
    <row r="594" spans="1:7" x14ac:dyDescent="0.25">
      <c r="A594" s="275" t="s">
        <v>2288</v>
      </c>
      <c r="B594" s="261" t="s">
        <v>1663</v>
      </c>
      <c r="C594" s="339" t="s">
        <v>82</v>
      </c>
      <c r="D594" s="339" t="s">
        <v>82</v>
      </c>
      <c r="E594" s="223"/>
      <c r="F594" s="244" t="str">
        <f t="shared" si="28"/>
        <v/>
      </c>
      <c r="G594" s="244" t="str">
        <f t="shared" si="29"/>
        <v/>
      </c>
    </row>
    <row r="595" spans="1:7" x14ac:dyDescent="0.25">
      <c r="A595" s="275" t="s">
        <v>2454</v>
      </c>
      <c r="B595" s="261" t="s">
        <v>1664</v>
      </c>
      <c r="C595" s="339" t="s">
        <v>82</v>
      </c>
      <c r="D595" s="339" t="s">
        <v>82</v>
      </c>
      <c r="E595" s="223"/>
      <c r="F595" s="244" t="str">
        <f t="shared" si="28"/>
        <v/>
      </c>
      <c r="G595" s="244" t="str">
        <f t="shared" si="29"/>
        <v/>
      </c>
    </row>
    <row r="596" spans="1:7" x14ac:dyDescent="0.25">
      <c r="A596" s="275" t="s">
        <v>2455</v>
      </c>
      <c r="B596" s="261" t="s">
        <v>1665</v>
      </c>
      <c r="C596" s="339" t="s">
        <v>82</v>
      </c>
      <c r="D596" s="339" t="s">
        <v>82</v>
      </c>
      <c r="E596" s="223"/>
      <c r="F596" s="244" t="str">
        <f t="shared" si="28"/>
        <v/>
      </c>
      <c r="G596" s="244" t="str">
        <f t="shared" si="29"/>
        <v/>
      </c>
    </row>
    <row r="597" spans="1:7" x14ac:dyDescent="0.25">
      <c r="A597" s="362" t="s">
        <v>2456</v>
      </c>
      <c r="B597" s="261" t="s">
        <v>1666</v>
      </c>
      <c r="C597" s="339" t="s">
        <v>82</v>
      </c>
      <c r="D597" s="339" t="s">
        <v>82</v>
      </c>
      <c r="E597" s="260"/>
      <c r="F597" s="365" t="str">
        <f t="shared" si="28"/>
        <v/>
      </c>
      <c r="G597" s="365" t="str">
        <f t="shared" si="29"/>
        <v/>
      </c>
    </row>
    <row r="598" spans="1:7" x14ac:dyDescent="0.25">
      <c r="A598" s="362" t="s">
        <v>2457</v>
      </c>
      <c r="B598" s="368" t="s">
        <v>2718</v>
      </c>
      <c r="C598" s="245" t="s">
        <v>82</v>
      </c>
      <c r="D598" s="367" t="s">
        <v>82</v>
      </c>
      <c r="E598" s="377"/>
      <c r="F598" s="365" t="str">
        <f t="shared" ref="F598:F601" si="30">IF($C$603=0,"",IF(C598="[for completion]","",IF(C598="","",C598/$C$603)))</f>
        <v/>
      </c>
      <c r="G598" s="365" t="str">
        <f t="shared" ref="G598:G601" si="31">IF($D$603=0,"",IF(D598="[for completion]","",IF(D598="","",D598/$D$603)))</f>
        <v/>
      </c>
    </row>
    <row r="599" spans="1:7" s="258" customFormat="1" x14ac:dyDescent="0.25">
      <c r="A599" s="362" t="s">
        <v>2458</v>
      </c>
      <c r="B599" s="367" t="s">
        <v>2721</v>
      </c>
      <c r="C599" s="245" t="s">
        <v>82</v>
      </c>
      <c r="D599" s="367" t="s">
        <v>82</v>
      </c>
      <c r="E599" s="108"/>
      <c r="F599" s="365" t="str">
        <f t="shared" si="30"/>
        <v/>
      </c>
      <c r="G599" s="365" t="str">
        <f t="shared" si="31"/>
        <v/>
      </c>
    </row>
    <row r="600" spans="1:7" x14ac:dyDescent="0.25">
      <c r="A600" s="362" t="s">
        <v>2459</v>
      </c>
      <c r="B600" s="367" t="s">
        <v>2719</v>
      </c>
      <c r="C600" s="245" t="s">
        <v>82</v>
      </c>
      <c r="D600" s="367" t="s">
        <v>82</v>
      </c>
      <c r="E600" s="108"/>
      <c r="F600" s="365" t="str">
        <f t="shared" si="30"/>
        <v/>
      </c>
      <c r="G600" s="365" t="str">
        <f t="shared" si="31"/>
        <v/>
      </c>
    </row>
    <row r="601" spans="1:7" s="361" customFormat="1" x14ac:dyDescent="0.25">
      <c r="A601" s="362" t="s">
        <v>2756</v>
      </c>
      <c r="B601" s="368" t="s">
        <v>2720</v>
      </c>
      <c r="C601" s="245" t="s">
        <v>82</v>
      </c>
      <c r="D601" s="367" t="s">
        <v>82</v>
      </c>
      <c r="E601" s="377"/>
      <c r="F601" s="365" t="str">
        <f t="shared" si="30"/>
        <v/>
      </c>
      <c r="G601" s="365" t="str">
        <f t="shared" si="31"/>
        <v/>
      </c>
    </row>
    <row r="602" spans="1:7" s="361" customFormat="1" x14ac:dyDescent="0.25">
      <c r="A602" s="362" t="s">
        <v>2757</v>
      </c>
      <c r="B602" s="261" t="s">
        <v>2061</v>
      </c>
      <c r="C602" s="339" t="s">
        <v>82</v>
      </c>
      <c r="D602" s="339" t="s">
        <v>82</v>
      </c>
      <c r="E602" s="260"/>
      <c r="F602" s="365" t="str">
        <f>IF($C$603=0,"",IF(C602="[for completion]","",IF(C602="","",C602/$C$603)))</f>
        <v/>
      </c>
      <c r="G602" s="365" t="str">
        <f>IF($D$603=0,"",IF(D602="[for completion]","",IF(D602="","",D602/$D$603)))</f>
        <v/>
      </c>
    </row>
    <row r="603" spans="1:7" s="361" customFormat="1" x14ac:dyDescent="0.25">
      <c r="A603" s="362" t="s">
        <v>2758</v>
      </c>
      <c r="B603" s="261" t="s">
        <v>145</v>
      </c>
      <c r="C603" s="187">
        <f>SUM(C590:C602)</f>
        <v>0</v>
      </c>
      <c r="D603" s="188">
        <f>SUM(D590:D602)</f>
        <v>0</v>
      </c>
      <c r="E603" s="260"/>
      <c r="F603" s="364">
        <f>SUM(F590:F602)</f>
        <v>0</v>
      </c>
      <c r="G603" s="364">
        <f>SUM(G590:G602)</f>
        <v>0</v>
      </c>
    </row>
    <row r="604" spans="1:7" s="361" customFormat="1" x14ac:dyDescent="0.25">
      <c r="A604" s="362" t="s">
        <v>2759</v>
      </c>
      <c r="B604" s="108"/>
      <c r="C604" s="108"/>
      <c r="D604" s="108"/>
      <c r="E604" s="108"/>
      <c r="F604" s="108"/>
      <c r="G604" s="108"/>
    </row>
    <row r="605" spans="1:7" s="361" customFormat="1" x14ac:dyDescent="0.25">
      <c r="A605" s="362" t="s">
        <v>2760</v>
      </c>
      <c r="B605" s="108"/>
      <c r="C605" s="108"/>
      <c r="D605" s="108"/>
      <c r="E605" s="108"/>
      <c r="F605" s="108"/>
      <c r="G605" s="108"/>
    </row>
    <row r="606" spans="1:7" s="361" customFormat="1" x14ac:dyDescent="0.25">
      <c r="A606" s="362" t="s">
        <v>2761</v>
      </c>
      <c r="B606" s="108"/>
      <c r="C606" s="108"/>
      <c r="D606" s="108"/>
      <c r="E606" s="108"/>
      <c r="F606" s="108"/>
      <c r="G606" s="108"/>
    </row>
    <row r="607" spans="1:7" s="361" customFormat="1" x14ac:dyDescent="0.25">
      <c r="A607" s="362" t="s">
        <v>2762</v>
      </c>
      <c r="B607" s="261"/>
      <c r="C607" s="187"/>
      <c r="D607" s="188"/>
      <c r="E607" s="260"/>
      <c r="F607" s="364"/>
      <c r="G607" s="364"/>
    </row>
    <row r="608" spans="1:7" s="361" customFormat="1" x14ac:dyDescent="0.25">
      <c r="A608" s="362" t="s">
        <v>2763</v>
      </c>
      <c r="B608" s="261"/>
      <c r="C608" s="187"/>
      <c r="D608" s="188"/>
      <c r="E608" s="260"/>
      <c r="F608" s="364"/>
      <c r="G608" s="364"/>
    </row>
    <row r="609" spans="1:7" s="361" customFormat="1" x14ac:dyDescent="0.25">
      <c r="A609" s="362" t="s">
        <v>2764</v>
      </c>
      <c r="B609" s="261"/>
      <c r="C609" s="187"/>
      <c r="D609" s="188"/>
      <c r="E609" s="260"/>
      <c r="F609" s="364"/>
      <c r="G609" s="364"/>
    </row>
    <row r="610" spans="1:7" s="361" customFormat="1" x14ac:dyDescent="0.25">
      <c r="A610" s="362" t="s">
        <v>2765</v>
      </c>
      <c r="B610" s="261"/>
      <c r="C610" s="187"/>
      <c r="D610" s="188"/>
      <c r="E610" s="260"/>
      <c r="F610" s="364"/>
      <c r="G610" s="364"/>
    </row>
    <row r="611" spans="1:7" s="361" customFormat="1" x14ac:dyDescent="0.25">
      <c r="A611" s="362" t="s">
        <v>2766</v>
      </c>
      <c r="B611" s="261"/>
      <c r="C611" s="187"/>
      <c r="D611" s="188"/>
      <c r="E611" s="260"/>
      <c r="F611" s="364"/>
      <c r="G611" s="364"/>
    </row>
    <row r="612" spans="1:7" x14ac:dyDescent="0.25">
      <c r="A612" s="362" t="s">
        <v>2767</v>
      </c>
      <c r="B612" s="108"/>
      <c r="C612" s="108"/>
      <c r="D612" s="108"/>
      <c r="E612" s="108"/>
      <c r="F612" s="108"/>
      <c r="G612" s="108"/>
    </row>
    <row r="613" spans="1:7" s="361" customFormat="1" x14ac:dyDescent="0.25">
      <c r="A613" s="362" t="s">
        <v>2768</v>
      </c>
      <c r="B613" s="108"/>
      <c r="C613" s="108"/>
      <c r="D613" s="108"/>
      <c r="E613" s="108"/>
      <c r="F613" s="108"/>
      <c r="G613" s="108"/>
    </row>
    <row r="614" spans="1:7" x14ac:dyDescent="0.25">
      <c r="A614" s="156"/>
      <c r="B614" s="156" t="s">
        <v>2465</v>
      </c>
      <c r="C614" s="156" t="s">
        <v>112</v>
      </c>
      <c r="D614" s="156" t="s">
        <v>1669</v>
      </c>
      <c r="E614" s="156"/>
      <c r="F614" s="156" t="s">
        <v>487</v>
      </c>
      <c r="G614" s="156" t="s">
        <v>1978</v>
      </c>
    </row>
    <row r="615" spans="1:7" x14ac:dyDescent="0.25">
      <c r="A615" s="275" t="s">
        <v>2460</v>
      </c>
      <c r="B615" s="270" t="s">
        <v>2291</v>
      </c>
      <c r="C615" s="339" t="s">
        <v>82</v>
      </c>
      <c r="D615" s="339" t="s">
        <v>82</v>
      </c>
      <c r="E615" s="271"/>
      <c r="F615" s="244" t="str">
        <f>IF($C$619=0,"",IF(C615="[for completion]","",IF(C615="","",C615/$C$619)))</f>
        <v/>
      </c>
      <c r="G615" s="244" t="str">
        <f>IF($D$619=0,"",IF(D615="[for completion]","",IF(D615="","",D615/$D$619)))</f>
        <v/>
      </c>
    </row>
    <row r="616" spans="1:7" x14ac:dyDescent="0.25">
      <c r="A616" s="275" t="s">
        <v>2461</v>
      </c>
      <c r="B616" s="266" t="s">
        <v>2290</v>
      </c>
      <c r="C616" s="339" t="s">
        <v>82</v>
      </c>
      <c r="D616" s="339" t="s">
        <v>82</v>
      </c>
      <c r="E616" s="271"/>
      <c r="F616" s="271"/>
      <c r="G616" s="244" t="str">
        <f>IF($D$619=0,"",IF(D616="[for completion]","",IF(D616="","",D616/$D$619)))</f>
        <v/>
      </c>
    </row>
    <row r="617" spans="1:7" x14ac:dyDescent="0.25">
      <c r="A617" s="275" t="s">
        <v>2462</v>
      </c>
      <c r="B617" s="270" t="s">
        <v>1668</v>
      </c>
      <c r="C617" s="339" t="s">
        <v>82</v>
      </c>
      <c r="D617" s="339" t="s">
        <v>82</v>
      </c>
      <c r="E617" s="271"/>
      <c r="F617" s="271"/>
      <c r="G617" s="244" t="str">
        <f>IF($D$619=0,"",IF(D617="[for completion]","",IF(D617="","",D617/$D$619)))</f>
        <v/>
      </c>
    </row>
    <row r="618" spans="1:7" x14ac:dyDescent="0.25">
      <c r="A618" s="275" t="s">
        <v>2463</v>
      </c>
      <c r="B618" s="268" t="s">
        <v>2061</v>
      </c>
      <c r="C618" s="339" t="s">
        <v>82</v>
      </c>
      <c r="D618" s="339" t="s">
        <v>82</v>
      </c>
      <c r="E618" s="271"/>
      <c r="F618" s="271"/>
      <c r="G618" s="244" t="str">
        <f>IF($D$619=0,"",IF(D618="[for completion]","",IF(D618="","",D618/$D$619)))</f>
        <v/>
      </c>
    </row>
    <row r="619" spans="1:7" x14ac:dyDescent="0.25">
      <c r="A619" s="275" t="s">
        <v>2464</v>
      </c>
      <c r="B619" s="270" t="s">
        <v>145</v>
      </c>
      <c r="C619" s="187">
        <f>SUM(C615:C618)</f>
        <v>0</v>
      </c>
      <c r="D619" s="188">
        <f>SUM(D615:D618)</f>
        <v>0</v>
      </c>
      <c r="E619" s="271"/>
      <c r="F619" s="265">
        <f>SUM(F615:F618)</f>
        <v>0</v>
      </c>
      <c r="G619" s="265">
        <f>SUM(G615:G618)</f>
        <v>0</v>
      </c>
    </row>
    <row r="620" spans="1:7" x14ac:dyDescent="0.25">
      <c r="A620" s="275"/>
    </row>
    <row r="621" spans="1:7" s="258" customFormat="1" x14ac:dyDescent="0.25">
      <c r="A621" s="156"/>
      <c r="B621" s="156" t="s">
        <v>2710</v>
      </c>
      <c r="C621" s="156" t="s">
        <v>2706</v>
      </c>
      <c r="D621" s="156" t="s">
        <v>2711</v>
      </c>
      <c r="E621" s="156"/>
      <c r="F621" s="156" t="s">
        <v>2708</v>
      </c>
      <c r="G621" s="156"/>
    </row>
    <row r="622" spans="1:7" x14ac:dyDescent="0.25">
      <c r="A622" s="329" t="s">
        <v>2467</v>
      </c>
      <c r="B622" s="368" t="s">
        <v>777</v>
      </c>
      <c r="C622" s="383" t="s">
        <v>82</v>
      </c>
      <c r="D622" s="384" t="s">
        <v>82</v>
      </c>
      <c r="E622" s="385"/>
      <c r="F622" s="384" t="s">
        <v>82</v>
      </c>
      <c r="G622" s="244" t="str">
        <f t="shared" ref="G622:G637" si="32">IF($D$640=0,"",IF(D622="[for completion]","",IF(D622="","",D622/$D$640)))</f>
        <v/>
      </c>
    </row>
    <row r="623" spans="1:7" x14ac:dyDescent="0.25">
      <c r="A623" s="329" t="s">
        <v>2468</v>
      </c>
      <c r="B623" s="368" t="s">
        <v>778</v>
      </c>
      <c r="C623" s="383" t="s">
        <v>82</v>
      </c>
      <c r="D623" s="384" t="s">
        <v>82</v>
      </c>
      <c r="E623" s="385"/>
      <c r="F623" s="384" t="s">
        <v>82</v>
      </c>
      <c r="G623" s="244" t="str">
        <f t="shared" si="32"/>
        <v/>
      </c>
    </row>
    <row r="624" spans="1:7" x14ac:dyDescent="0.25">
      <c r="A624" s="329" t="s">
        <v>2469</v>
      </c>
      <c r="B624" s="368" t="s">
        <v>779</v>
      </c>
      <c r="C624" s="383" t="s">
        <v>82</v>
      </c>
      <c r="D624" s="384" t="s">
        <v>82</v>
      </c>
      <c r="E624" s="385"/>
      <c r="F624" s="384" t="s">
        <v>82</v>
      </c>
      <c r="G624" s="244" t="str">
        <f t="shared" si="32"/>
        <v/>
      </c>
    </row>
    <row r="625" spans="1:7" x14ac:dyDescent="0.25">
      <c r="A625" s="329" t="s">
        <v>2470</v>
      </c>
      <c r="B625" s="368" t="s">
        <v>780</v>
      </c>
      <c r="C625" s="383" t="s">
        <v>82</v>
      </c>
      <c r="D625" s="384" t="s">
        <v>82</v>
      </c>
      <c r="E625" s="385"/>
      <c r="F625" s="384" t="s">
        <v>82</v>
      </c>
      <c r="G625" s="244" t="str">
        <f t="shared" si="32"/>
        <v/>
      </c>
    </row>
    <row r="626" spans="1:7" x14ac:dyDescent="0.25">
      <c r="A626" s="329" t="s">
        <v>2471</v>
      </c>
      <c r="B626" s="368" t="s">
        <v>781</v>
      </c>
      <c r="C626" s="383" t="s">
        <v>82</v>
      </c>
      <c r="D626" s="384" t="s">
        <v>82</v>
      </c>
      <c r="E626" s="385"/>
      <c r="F626" s="384" t="s">
        <v>82</v>
      </c>
      <c r="G626" s="244" t="str">
        <f t="shared" si="32"/>
        <v/>
      </c>
    </row>
    <row r="627" spans="1:7" x14ac:dyDescent="0.25">
      <c r="A627" s="329" t="s">
        <v>2472</v>
      </c>
      <c r="B627" s="368" t="s">
        <v>782</v>
      </c>
      <c r="C627" s="383" t="s">
        <v>82</v>
      </c>
      <c r="D627" s="384" t="s">
        <v>82</v>
      </c>
      <c r="E627" s="385"/>
      <c r="F627" s="384" t="s">
        <v>82</v>
      </c>
      <c r="G627" s="244" t="str">
        <f t="shared" si="32"/>
        <v/>
      </c>
    </row>
    <row r="628" spans="1:7" x14ac:dyDescent="0.25">
      <c r="A628" s="329" t="s">
        <v>2473</v>
      </c>
      <c r="B628" s="368" t="s">
        <v>783</v>
      </c>
      <c r="C628" s="383" t="s">
        <v>82</v>
      </c>
      <c r="D628" s="384" t="s">
        <v>82</v>
      </c>
      <c r="E628" s="385"/>
      <c r="F628" s="384" t="s">
        <v>82</v>
      </c>
      <c r="G628" s="244" t="str">
        <f t="shared" si="32"/>
        <v/>
      </c>
    </row>
    <row r="629" spans="1:7" x14ac:dyDescent="0.25">
      <c r="A629" s="329" t="s">
        <v>2474</v>
      </c>
      <c r="B629" s="368" t="s">
        <v>2236</v>
      </c>
      <c r="C629" s="383" t="s">
        <v>82</v>
      </c>
      <c r="D629" s="384" t="s">
        <v>82</v>
      </c>
      <c r="E629" s="385"/>
      <c r="F629" s="384" t="s">
        <v>82</v>
      </c>
      <c r="G629" s="244" t="str">
        <f t="shared" si="32"/>
        <v/>
      </c>
    </row>
    <row r="630" spans="1:7" x14ac:dyDescent="0.25">
      <c r="A630" s="329" t="s">
        <v>2475</v>
      </c>
      <c r="B630" s="368" t="s">
        <v>2237</v>
      </c>
      <c r="C630" s="383" t="s">
        <v>82</v>
      </c>
      <c r="D630" s="384" t="s">
        <v>82</v>
      </c>
      <c r="E630" s="385"/>
      <c r="F630" s="384" t="s">
        <v>82</v>
      </c>
      <c r="G630" s="244" t="str">
        <f t="shared" si="32"/>
        <v/>
      </c>
    </row>
    <row r="631" spans="1:7" x14ac:dyDescent="0.25">
      <c r="A631" s="329" t="s">
        <v>2476</v>
      </c>
      <c r="B631" s="368" t="s">
        <v>2238</v>
      </c>
      <c r="C631" s="383" t="s">
        <v>82</v>
      </c>
      <c r="D631" s="384" t="s">
        <v>82</v>
      </c>
      <c r="E631" s="385"/>
      <c r="F631" s="384" t="s">
        <v>82</v>
      </c>
      <c r="G631" s="244" t="str">
        <f t="shared" si="32"/>
        <v/>
      </c>
    </row>
    <row r="632" spans="1:7" x14ac:dyDescent="0.25">
      <c r="A632" s="329" t="s">
        <v>2477</v>
      </c>
      <c r="B632" s="368" t="s">
        <v>784</v>
      </c>
      <c r="C632" s="383" t="s">
        <v>82</v>
      </c>
      <c r="D632" s="384" t="s">
        <v>82</v>
      </c>
      <c r="E632" s="385"/>
      <c r="F632" s="384" t="s">
        <v>82</v>
      </c>
      <c r="G632" s="244" t="str">
        <f t="shared" si="32"/>
        <v/>
      </c>
    </row>
    <row r="633" spans="1:7" x14ac:dyDescent="0.25">
      <c r="A633" s="329" t="s">
        <v>2478</v>
      </c>
      <c r="B633" s="368" t="s">
        <v>785</v>
      </c>
      <c r="C633" s="383" t="s">
        <v>82</v>
      </c>
      <c r="D633" s="384" t="s">
        <v>82</v>
      </c>
      <c r="E633" s="385"/>
      <c r="F633" s="384" t="s">
        <v>82</v>
      </c>
      <c r="G633" s="244" t="str">
        <f t="shared" si="32"/>
        <v/>
      </c>
    </row>
    <row r="634" spans="1:7" x14ac:dyDescent="0.25">
      <c r="A634" s="329" t="s">
        <v>2479</v>
      </c>
      <c r="B634" s="368" t="s">
        <v>143</v>
      </c>
      <c r="C634" s="383" t="s">
        <v>82</v>
      </c>
      <c r="D634" s="384" t="s">
        <v>82</v>
      </c>
      <c r="E634" s="385"/>
      <c r="F634" s="384" t="s">
        <v>82</v>
      </c>
      <c r="G634" s="244" t="str">
        <f t="shared" si="32"/>
        <v/>
      </c>
    </row>
    <row r="635" spans="1:7" x14ac:dyDescent="0.25">
      <c r="A635" s="329" t="s">
        <v>2480</v>
      </c>
      <c r="B635" s="368" t="s">
        <v>2061</v>
      </c>
      <c r="C635" s="383" t="s">
        <v>82</v>
      </c>
      <c r="D635" s="384" t="s">
        <v>82</v>
      </c>
      <c r="E635" s="385"/>
      <c r="F635" s="384" t="s">
        <v>82</v>
      </c>
      <c r="G635" s="244" t="str">
        <f t="shared" si="32"/>
        <v/>
      </c>
    </row>
    <row r="636" spans="1:7" x14ac:dyDescent="0.25">
      <c r="A636" s="329" t="s">
        <v>2481</v>
      </c>
      <c r="B636" s="368" t="s">
        <v>145</v>
      </c>
      <c r="C636" s="381">
        <f>SUM(C622:C635)</f>
        <v>0</v>
      </c>
      <c r="D636" s="367">
        <f>SUM(D622:D635)</f>
        <v>0</v>
      </c>
      <c r="E636" s="345"/>
      <c r="F636" s="381"/>
      <c r="G636" s="244" t="str">
        <f t="shared" si="32"/>
        <v/>
      </c>
    </row>
    <row r="637" spans="1:7" x14ac:dyDescent="0.25">
      <c r="A637" s="329" t="s">
        <v>2482</v>
      </c>
      <c r="B637" s="264" t="s">
        <v>2705</v>
      </c>
      <c r="C637" s="108"/>
      <c r="D637" s="108"/>
      <c r="E637" s="108"/>
      <c r="F637" s="339" t="s">
        <v>82</v>
      </c>
      <c r="G637" s="244" t="str">
        <f t="shared" si="32"/>
        <v/>
      </c>
    </row>
    <row r="638" spans="1:7" x14ac:dyDescent="0.25">
      <c r="A638" s="329" t="s">
        <v>2483</v>
      </c>
      <c r="B638" s="357"/>
      <c r="C638" s="329"/>
      <c r="D638" s="329"/>
      <c r="E638" s="345"/>
      <c r="F638" s="244"/>
      <c r="G638" s="244"/>
    </row>
    <row r="639" spans="1:7" x14ac:dyDescent="0.25">
      <c r="A639" s="329" t="s">
        <v>2484</v>
      </c>
      <c r="B639" s="344"/>
      <c r="C639" s="329"/>
      <c r="D639" s="329"/>
      <c r="E639" s="345"/>
      <c r="F639" s="244"/>
      <c r="G639" s="244"/>
    </row>
    <row r="640" spans="1:7" x14ac:dyDescent="0.25">
      <c r="A640" s="329" t="s">
        <v>2485</v>
      </c>
      <c r="B640" s="344"/>
      <c r="C640" s="329"/>
      <c r="D640" s="329"/>
      <c r="E640" s="345"/>
      <c r="F640" s="349"/>
      <c r="G640" s="349"/>
    </row>
    <row r="641" spans="1:7" x14ac:dyDescent="0.25">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rId1"/>
  <ignoredErrors>
    <ignoredError sqref="F30"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activeCell="A2" sqref="A2"/>
    </sheetView>
  </sheetViews>
  <sheetFormatPr baseColWidth="10" defaultColWidth="9.140625" defaultRowHeight="15" x14ac:dyDescent="0.25"/>
  <cols>
    <col min="1" max="1" width="13.28515625" style="258" customWidth="1"/>
    <col min="2" max="2" width="59" style="258" customWidth="1"/>
    <col min="3" max="7" width="36.7109375" style="258" customWidth="1"/>
    <col min="8" max="16384" width="9.140625" style="258"/>
  </cols>
  <sheetData>
    <row r="1" spans="1:9" ht="45" customHeight="1" x14ac:dyDescent="0.25">
      <c r="A1" s="438" t="s">
        <v>1535</v>
      </c>
      <c r="B1" s="438"/>
    </row>
    <row r="2" spans="1:9" ht="31.5" x14ac:dyDescent="0.25">
      <c r="A2" s="276" t="s">
        <v>2805</v>
      </c>
      <c r="B2" s="276"/>
      <c r="C2" s="267"/>
      <c r="D2" s="267"/>
      <c r="E2" s="267"/>
      <c r="F2" s="388" t="s">
        <v>2797</v>
      </c>
      <c r="G2" s="277"/>
    </row>
    <row r="3" spans="1:9" x14ac:dyDescent="0.25">
      <c r="A3" s="267"/>
      <c r="B3" s="267"/>
      <c r="C3" s="267"/>
      <c r="D3" s="267"/>
      <c r="E3" s="267"/>
      <c r="F3" s="267"/>
      <c r="G3" s="267"/>
    </row>
    <row r="4" spans="1:9" ht="15.75" customHeight="1" thickBot="1" x14ac:dyDescent="0.3">
      <c r="A4" s="267"/>
      <c r="B4" s="267"/>
      <c r="C4" s="278"/>
      <c r="D4" s="267"/>
      <c r="E4" s="267"/>
      <c r="F4" s="267"/>
      <c r="G4" s="267"/>
    </row>
    <row r="5" spans="1:9" ht="60.75" customHeight="1" thickBot="1" x14ac:dyDescent="0.3">
      <c r="A5" s="279"/>
      <c r="B5" s="280" t="s">
        <v>71</v>
      </c>
      <c r="C5" s="281" t="s">
        <v>72</v>
      </c>
      <c r="D5" s="279"/>
      <c r="E5" s="439" t="s">
        <v>2119</v>
      </c>
      <c r="F5" s="440"/>
      <c r="G5" s="282" t="s">
        <v>2118</v>
      </c>
      <c r="H5" s="273"/>
    </row>
    <row r="6" spans="1:9" x14ac:dyDescent="0.25">
      <c r="A6" s="268"/>
      <c r="B6" s="268"/>
      <c r="C6" s="268"/>
      <c r="D6" s="268"/>
      <c r="F6" s="283"/>
      <c r="G6" s="283"/>
    </row>
    <row r="7" spans="1:9" ht="18.75" customHeight="1" x14ac:dyDescent="0.25">
      <c r="A7" s="284"/>
      <c r="B7" s="424" t="s">
        <v>2146</v>
      </c>
      <c r="C7" s="425"/>
      <c r="D7" s="285"/>
      <c r="E7" s="424" t="s">
        <v>2135</v>
      </c>
      <c r="F7" s="441"/>
      <c r="G7" s="441"/>
      <c r="H7" s="425"/>
    </row>
    <row r="8" spans="1:9" ht="18.75" customHeight="1" x14ac:dyDescent="0.25">
      <c r="A8" s="268"/>
      <c r="B8" s="442" t="s">
        <v>2112</v>
      </c>
      <c r="C8" s="443"/>
      <c r="D8" s="285"/>
      <c r="E8" s="444" t="s">
        <v>82</v>
      </c>
      <c r="F8" s="445"/>
      <c r="G8" s="445"/>
      <c r="H8" s="446"/>
    </row>
    <row r="9" spans="1:9" ht="18.75" customHeight="1" x14ac:dyDescent="0.25">
      <c r="A9" s="268"/>
      <c r="B9" s="442" t="s">
        <v>2116</v>
      </c>
      <c r="C9" s="443"/>
      <c r="D9" s="286"/>
      <c r="E9" s="444"/>
      <c r="F9" s="445"/>
      <c r="G9" s="445"/>
      <c r="H9" s="446"/>
      <c r="I9" s="273"/>
    </row>
    <row r="10" spans="1:9" x14ac:dyDescent="0.25">
      <c r="A10" s="287"/>
      <c r="B10" s="447"/>
      <c r="C10" s="447"/>
      <c r="D10" s="285"/>
      <c r="E10" s="444"/>
      <c r="F10" s="445"/>
      <c r="G10" s="445"/>
      <c r="H10" s="446"/>
      <c r="I10" s="273"/>
    </row>
    <row r="11" spans="1:9" ht="15.75" thickBot="1" x14ac:dyDescent="0.3">
      <c r="A11" s="287"/>
      <c r="B11" s="448"/>
      <c r="C11" s="449"/>
      <c r="D11" s="286"/>
      <c r="E11" s="444"/>
      <c r="F11" s="445"/>
      <c r="G11" s="445"/>
      <c r="H11" s="446"/>
      <c r="I11" s="273"/>
    </row>
    <row r="12" spans="1:9" x14ac:dyDescent="0.25">
      <c r="A12" s="268"/>
      <c r="B12" s="288"/>
      <c r="C12" s="268"/>
      <c r="D12" s="268"/>
      <c r="E12" s="444"/>
      <c r="F12" s="445"/>
      <c r="G12" s="445"/>
      <c r="H12" s="446"/>
      <c r="I12" s="273"/>
    </row>
    <row r="13" spans="1:9" ht="15.75" customHeight="1" thickBot="1" x14ac:dyDescent="0.3">
      <c r="A13" s="268"/>
      <c r="B13" s="288"/>
      <c r="C13" s="268"/>
      <c r="D13" s="268"/>
      <c r="E13" s="433" t="s">
        <v>2147</v>
      </c>
      <c r="F13" s="434"/>
      <c r="G13" s="435" t="s">
        <v>2148</v>
      </c>
      <c r="H13" s="436"/>
      <c r="I13" s="273"/>
    </row>
    <row r="14" spans="1:9" x14ac:dyDescent="0.25">
      <c r="A14" s="268"/>
      <c r="B14" s="288"/>
      <c r="C14" s="268"/>
      <c r="D14" s="268"/>
      <c r="E14" s="289"/>
      <c r="F14" s="289"/>
      <c r="G14" s="268"/>
      <c r="H14" s="274"/>
    </row>
    <row r="15" spans="1:9" ht="18.75" customHeight="1" x14ac:dyDescent="0.25">
      <c r="A15" s="290"/>
      <c r="B15" s="437" t="s">
        <v>2149</v>
      </c>
      <c r="C15" s="437"/>
      <c r="D15" s="437"/>
      <c r="E15" s="290"/>
      <c r="F15" s="290"/>
      <c r="G15" s="290"/>
      <c r="H15" s="290"/>
    </row>
    <row r="16" spans="1:9" x14ac:dyDescent="0.25">
      <c r="A16" s="291"/>
      <c r="B16" s="291" t="s">
        <v>2113</v>
      </c>
      <c r="C16" s="291" t="s">
        <v>112</v>
      </c>
      <c r="D16" s="291" t="s">
        <v>1675</v>
      </c>
      <c r="E16" s="291"/>
      <c r="F16" s="291" t="s">
        <v>2114</v>
      </c>
      <c r="G16" s="291" t="s">
        <v>2115</v>
      </c>
      <c r="H16" s="291"/>
    </row>
    <row r="17" spans="1:8" x14ac:dyDescent="0.25">
      <c r="A17" s="268" t="s">
        <v>2120</v>
      </c>
      <c r="B17" s="270" t="s">
        <v>2121</v>
      </c>
      <c r="C17" s="328" t="s">
        <v>82</v>
      </c>
      <c r="D17" s="328" t="s">
        <v>82</v>
      </c>
      <c r="F17" s="257" t="str">
        <f>IF(OR('B1. HTT Mortgage Assets'!$C$15=0,C17="[For completion]"),"",C17/'B1. HTT Mortgage Assets'!$C$15)</f>
        <v/>
      </c>
      <c r="G17" s="257" t="str">
        <f>IF(OR('B1. HTT Mortgage Assets'!$F$28=0,D17="[For completion]"),"",D17/'B1. HTT Mortgage Assets'!$F$28)</f>
        <v/>
      </c>
    </row>
    <row r="18" spans="1:8" x14ac:dyDescent="0.25">
      <c r="A18" s="270" t="s">
        <v>2150</v>
      </c>
      <c r="B18" s="293"/>
      <c r="C18" s="270"/>
      <c r="D18" s="270"/>
      <c r="F18" s="270"/>
      <c r="G18" s="270"/>
    </row>
    <row r="19" spans="1:8" x14ac:dyDescent="0.25">
      <c r="A19" s="270" t="s">
        <v>2151</v>
      </c>
      <c r="B19" s="270"/>
      <c r="C19" s="270"/>
      <c r="D19" s="270"/>
      <c r="F19" s="270"/>
      <c r="G19" s="270"/>
    </row>
    <row r="20" spans="1:8" ht="18.75" customHeight="1" x14ac:dyDescent="0.25">
      <c r="A20" s="290"/>
      <c r="B20" s="437" t="s">
        <v>2116</v>
      </c>
      <c r="C20" s="437"/>
      <c r="D20" s="437"/>
      <c r="E20" s="290"/>
      <c r="F20" s="290"/>
      <c r="G20" s="290"/>
      <c r="H20" s="290"/>
    </row>
    <row r="21" spans="1:8" x14ac:dyDescent="0.25">
      <c r="A21" s="291"/>
      <c r="B21" s="291" t="s">
        <v>2152</v>
      </c>
      <c r="C21" s="291" t="s">
        <v>2122</v>
      </c>
      <c r="D21" s="291" t="s">
        <v>2123</v>
      </c>
      <c r="E21" s="291" t="s">
        <v>2124</v>
      </c>
      <c r="F21" s="291" t="s">
        <v>2153</v>
      </c>
      <c r="G21" s="291" t="s">
        <v>2125</v>
      </c>
      <c r="H21" s="291" t="s">
        <v>2126</v>
      </c>
    </row>
    <row r="22" spans="1:8" ht="15" customHeight="1" x14ac:dyDescent="0.25">
      <c r="A22" s="269"/>
      <c r="B22" s="294" t="s">
        <v>2154</v>
      </c>
      <c r="C22" s="294"/>
      <c r="D22" s="269"/>
      <c r="E22" s="269"/>
      <c r="F22" s="269"/>
      <c r="G22" s="269"/>
      <c r="H22" s="269"/>
    </row>
    <row r="23" spans="1:8" x14ac:dyDescent="0.25">
      <c r="A23" s="268" t="s">
        <v>2127</v>
      </c>
      <c r="B23" s="268" t="s">
        <v>2137</v>
      </c>
      <c r="C23" s="295" t="s">
        <v>82</v>
      </c>
      <c r="D23" s="295" t="s">
        <v>82</v>
      </c>
      <c r="E23" s="295" t="s">
        <v>82</v>
      </c>
      <c r="F23" s="295" t="s">
        <v>82</v>
      </c>
      <c r="G23" s="295" t="s">
        <v>82</v>
      </c>
      <c r="H23" s="272">
        <f>SUM(C23:G23)</f>
        <v>0</v>
      </c>
    </row>
    <row r="24" spans="1:8" x14ac:dyDescent="0.25">
      <c r="A24" s="268" t="s">
        <v>2128</v>
      </c>
      <c r="B24" s="268" t="s">
        <v>2136</v>
      </c>
      <c r="C24" s="295" t="s">
        <v>82</v>
      </c>
      <c r="D24" s="295" t="s">
        <v>82</v>
      </c>
      <c r="E24" s="295" t="s">
        <v>82</v>
      </c>
      <c r="F24" s="295" t="s">
        <v>82</v>
      </c>
      <c r="G24" s="295" t="s">
        <v>82</v>
      </c>
      <c r="H24" s="272">
        <f>SUM(C24:G24)</f>
        <v>0</v>
      </c>
    </row>
    <row r="25" spans="1:8" x14ac:dyDescent="0.25">
      <c r="A25" s="268" t="s">
        <v>2129</v>
      </c>
      <c r="B25" s="268" t="s">
        <v>1668</v>
      </c>
      <c r="C25" s="295" t="s">
        <v>82</v>
      </c>
      <c r="D25" s="295" t="s">
        <v>82</v>
      </c>
      <c r="E25" s="295" t="s">
        <v>82</v>
      </c>
      <c r="F25" s="295" t="s">
        <v>82</v>
      </c>
      <c r="G25" s="295" t="s">
        <v>82</v>
      </c>
      <c r="H25" s="272">
        <f>SUM(C25:G25)</f>
        <v>0</v>
      </c>
    </row>
    <row r="26" spans="1:8" x14ac:dyDescent="0.25">
      <c r="A26" s="268" t="s">
        <v>2130</v>
      </c>
      <c r="B26" s="268" t="s">
        <v>2117</v>
      </c>
      <c r="C26" s="296">
        <f>SUM(C23:C25)+SUM(C27:C32)</f>
        <v>0</v>
      </c>
      <c r="D26" s="296">
        <f>SUM(D23:D25)+SUM(D27:D32)</f>
        <v>0</v>
      </c>
      <c r="E26" s="296">
        <f>SUM(E23:E25)+SUM(E27:E32)</f>
        <v>0</v>
      </c>
      <c r="F26" s="296">
        <f>SUM(F23:F25)+SUM(F27:F32)</f>
        <v>0</v>
      </c>
      <c r="G26" s="296">
        <f>SUM(G23:G25)+SUM(G27:G32)</f>
        <v>0</v>
      </c>
      <c r="H26" s="296">
        <f>SUM(H23:H25)</f>
        <v>0</v>
      </c>
    </row>
    <row r="27" spans="1:8" x14ac:dyDescent="0.25">
      <c r="A27" s="268" t="s">
        <v>2131</v>
      </c>
      <c r="B27" s="343" t="s">
        <v>2341</v>
      </c>
      <c r="C27" s="295"/>
      <c r="D27" s="295"/>
      <c r="E27" s="295"/>
      <c r="F27" s="295"/>
      <c r="G27" s="295"/>
      <c r="H27" s="257">
        <f>IF(SUM(C27:G27)="","",SUM(C27:G27))</f>
        <v>0</v>
      </c>
    </row>
    <row r="28" spans="1:8" x14ac:dyDescent="0.25">
      <c r="A28" s="268" t="s">
        <v>2132</v>
      </c>
      <c r="B28" s="343" t="s">
        <v>2341</v>
      </c>
      <c r="C28" s="295"/>
      <c r="D28" s="295"/>
      <c r="E28" s="295"/>
      <c r="F28" s="295"/>
      <c r="G28" s="295"/>
      <c r="H28" s="272">
        <f>IF(SUM(C28:G28)="","",SUM(C28:G28))</f>
        <v>0</v>
      </c>
    </row>
    <row r="29" spans="1:8" x14ac:dyDescent="0.25">
      <c r="A29" s="268" t="s">
        <v>2133</v>
      </c>
      <c r="B29" s="343" t="s">
        <v>2341</v>
      </c>
      <c r="C29" s="295"/>
      <c r="D29" s="295"/>
      <c r="E29" s="295"/>
      <c r="F29" s="295"/>
      <c r="G29" s="295"/>
      <c r="H29" s="272">
        <f>IF(SUM(C29:G29)="","",SUM(C29:G29))</f>
        <v>0</v>
      </c>
    </row>
    <row r="30" spans="1:8" x14ac:dyDescent="0.25">
      <c r="A30" s="268" t="s">
        <v>2134</v>
      </c>
      <c r="B30" s="343" t="s">
        <v>2341</v>
      </c>
      <c r="C30" s="295"/>
      <c r="D30" s="295"/>
      <c r="E30" s="295"/>
      <c r="F30" s="295"/>
      <c r="G30" s="295"/>
      <c r="H30" s="272">
        <f>IF(SUM(C30:G30)="","",SUM(C30:G30))</f>
        <v>0</v>
      </c>
    </row>
    <row r="31" spans="1:8" x14ac:dyDescent="0.25">
      <c r="A31" s="268" t="s">
        <v>2339</v>
      </c>
      <c r="B31" s="343" t="s">
        <v>2341</v>
      </c>
      <c r="C31" s="298"/>
      <c r="D31" s="292"/>
      <c r="E31" s="292"/>
      <c r="F31" s="299"/>
      <c r="G31" s="300"/>
    </row>
    <row r="32" spans="1:8" x14ac:dyDescent="0.25">
      <c r="A32" s="268" t="s">
        <v>2340</v>
      </c>
      <c r="B32" s="343" t="s">
        <v>2341</v>
      </c>
      <c r="C32" s="301"/>
      <c r="D32" s="268"/>
      <c r="E32" s="268"/>
      <c r="F32" s="257"/>
      <c r="G32" s="271"/>
    </row>
    <row r="33" spans="1:7" x14ac:dyDescent="0.25">
      <c r="A33" s="268"/>
      <c r="B33" s="297"/>
      <c r="C33" s="301"/>
      <c r="D33" s="268"/>
      <c r="E33" s="268"/>
      <c r="F33" s="257"/>
      <c r="G33" s="271"/>
    </row>
    <row r="34" spans="1:7" x14ac:dyDescent="0.25">
      <c r="A34" s="268"/>
      <c r="B34" s="297"/>
      <c r="C34" s="301"/>
      <c r="D34" s="268"/>
      <c r="E34" s="268"/>
      <c r="F34" s="257"/>
      <c r="G34" s="271"/>
    </row>
    <row r="35" spans="1:7" x14ac:dyDescent="0.25">
      <c r="A35" s="268"/>
      <c r="B35" s="297"/>
      <c r="C35" s="301"/>
      <c r="D35" s="268"/>
      <c r="F35" s="257"/>
      <c r="G35" s="271"/>
    </row>
    <row r="36" spans="1:7" x14ac:dyDescent="0.25">
      <c r="A36" s="268"/>
      <c r="B36" s="268"/>
      <c r="C36" s="256"/>
      <c r="D36" s="256"/>
      <c r="E36" s="256"/>
      <c r="F36" s="256"/>
      <c r="G36" s="270"/>
    </row>
    <row r="37" spans="1:7" x14ac:dyDescent="0.25">
      <c r="A37" s="268"/>
      <c r="B37" s="268"/>
      <c r="C37" s="256"/>
      <c r="D37" s="256"/>
      <c r="E37" s="256"/>
      <c r="F37" s="256"/>
      <c r="G37" s="270"/>
    </row>
    <row r="38" spans="1:7" x14ac:dyDescent="0.25">
      <c r="A38" s="268"/>
      <c r="B38" s="268"/>
      <c r="C38" s="256"/>
      <c r="D38" s="256"/>
      <c r="E38" s="256"/>
      <c r="F38" s="256"/>
      <c r="G38" s="270"/>
    </row>
    <row r="39" spans="1:7" x14ac:dyDescent="0.25">
      <c r="A39" s="268"/>
      <c r="B39" s="268"/>
      <c r="C39" s="256"/>
      <c r="D39" s="256"/>
      <c r="E39" s="256"/>
      <c r="F39" s="256"/>
      <c r="G39" s="270"/>
    </row>
    <row r="40" spans="1:7" x14ac:dyDescent="0.25">
      <c r="A40" s="268"/>
      <c r="B40" s="268"/>
      <c r="C40" s="256"/>
      <c r="D40" s="256"/>
      <c r="E40" s="256"/>
      <c r="F40" s="256"/>
      <c r="G40" s="270"/>
    </row>
    <row r="41" spans="1:7" x14ac:dyDescent="0.25">
      <c r="A41" s="268"/>
      <c r="B41" s="268"/>
      <c r="C41" s="256"/>
      <c r="D41" s="256"/>
      <c r="E41" s="256"/>
      <c r="F41" s="256"/>
      <c r="G41" s="270"/>
    </row>
    <row r="42" spans="1:7" x14ac:dyDescent="0.25">
      <c r="A42" s="268"/>
      <c r="B42" s="268"/>
      <c r="C42" s="256"/>
      <c r="D42" s="256"/>
      <c r="E42" s="256"/>
      <c r="F42" s="256"/>
      <c r="G42" s="270"/>
    </row>
    <row r="43" spans="1:7" x14ac:dyDescent="0.25">
      <c r="A43" s="268"/>
      <c r="B43" s="268"/>
      <c r="C43" s="256"/>
      <c r="D43" s="256"/>
      <c r="E43" s="256"/>
      <c r="F43" s="256"/>
      <c r="G43" s="270"/>
    </row>
    <row r="44" spans="1:7" x14ac:dyDescent="0.25">
      <c r="A44" s="268"/>
      <c r="B44" s="268"/>
      <c r="C44" s="256"/>
      <c r="D44" s="256"/>
      <c r="E44" s="256"/>
      <c r="F44" s="256"/>
      <c r="G44" s="270"/>
    </row>
    <row r="45" spans="1:7" x14ac:dyDescent="0.25">
      <c r="A45" s="268"/>
      <c r="B45" s="268"/>
      <c r="C45" s="256"/>
      <c r="D45" s="256"/>
      <c r="E45" s="256"/>
      <c r="F45" s="256"/>
      <c r="G45" s="270"/>
    </row>
    <row r="46" spans="1:7" x14ac:dyDescent="0.25">
      <c r="A46" s="268"/>
      <c r="B46" s="268"/>
      <c r="C46" s="256"/>
      <c r="D46" s="256"/>
      <c r="E46" s="256"/>
      <c r="F46" s="256"/>
      <c r="G46" s="270"/>
    </row>
    <row r="47" spans="1:7" x14ac:dyDescent="0.25">
      <c r="A47" s="268"/>
      <c r="B47" s="268"/>
      <c r="C47" s="256"/>
      <c r="D47" s="256"/>
      <c r="E47" s="256"/>
      <c r="F47" s="256"/>
      <c r="G47" s="270"/>
    </row>
    <row r="48" spans="1:7" x14ac:dyDescent="0.25">
      <c r="A48" s="268"/>
      <c r="B48" s="268"/>
      <c r="C48" s="256"/>
      <c r="D48" s="256"/>
      <c r="E48" s="256"/>
      <c r="F48" s="256"/>
      <c r="G48" s="270"/>
    </row>
    <row r="49" spans="1:7" x14ac:dyDescent="0.25">
      <c r="A49" s="268"/>
      <c r="B49" s="268"/>
      <c r="C49" s="256"/>
      <c r="D49" s="256"/>
      <c r="E49" s="256"/>
      <c r="F49" s="256"/>
      <c r="G49" s="270"/>
    </row>
    <row r="50" spans="1:7" x14ac:dyDescent="0.25">
      <c r="A50" s="268"/>
      <c r="B50" s="268"/>
      <c r="C50" s="256"/>
      <c r="D50" s="256"/>
      <c r="E50" s="256"/>
      <c r="F50" s="256"/>
      <c r="G50" s="270"/>
    </row>
    <row r="51" spans="1:7" x14ac:dyDescent="0.25">
      <c r="A51" s="268"/>
      <c r="B51" s="268"/>
      <c r="C51" s="256"/>
      <c r="D51" s="256"/>
      <c r="E51" s="256"/>
      <c r="F51" s="256"/>
      <c r="G51" s="270"/>
    </row>
    <row r="52" spans="1:7" x14ac:dyDescent="0.25">
      <c r="A52" s="268"/>
      <c r="B52" s="268"/>
      <c r="C52" s="256"/>
      <c r="D52" s="256"/>
      <c r="E52" s="256"/>
      <c r="F52" s="256"/>
      <c r="G52" s="270"/>
    </row>
    <row r="53" spans="1:7" x14ac:dyDescent="0.25">
      <c r="A53" s="268"/>
      <c r="B53" s="268"/>
      <c r="C53" s="256"/>
      <c r="D53" s="256"/>
      <c r="E53" s="256"/>
      <c r="F53" s="256"/>
      <c r="G53" s="270"/>
    </row>
    <row r="54" spans="1:7" x14ac:dyDescent="0.25">
      <c r="A54" s="268"/>
      <c r="B54" s="268"/>
      <c r="C54" s="256"/>
      <c r="D54" s="256"/>
      <c r="E54" s="256"/>
      <c r="F54" s="256"/>
      <c r="G54" s="270"/>
    </row>
    <row r="55" spans="1:7" x14ac:dyDescent="0.25">
      <c r="A55" s="268"/>
      <c r="B55" s="268"/>
      <c r="C55" s="256"/>
      <c r="D55" s="256"/>
      <c r="E55" s="256"/>
      <c r="F55" s="256"/>
      <c r="G55" s="270"/>
    </row>
    <row r="56" spans="1:7" x14ac:dyDescent="0.25">
      <c r="A56" s="268"/>
      <c r="B56" s="268"/>
      <c r="C56" s="256"/>
      <c r="D56" s="256"/>
      <c r="E56" s="256"/>
      <c r="F56" s="256"/>
      <c r="G56" s="270"/>
    </row>
    <row r="57" spans="1:7" x14ac:dyDescent="0.25">
      <c r="A57" s="268"/>
      <c r="B57" s="268"/>
      <c r="C57" s="256"/>
      <c r="D57" s="256"/>
      <c r="E57" s="256"/>
      <c r="F57" s="256"/>
      <c r="G57" s="270"/>
    </row>
    <row r="58" spans="1:7" x14ac:dyDescent="0.25">
      <c r="A58" s="268"/>
      <c r="B58" s="268"/>
      <c r="C58" s="256"/>
      <c r="D58" s="256"/>
      <c r="E58" s="256"/>
      <c r="F58" s="256"/>
      <c r="G58" s="270"/>
    </row>
    <row r="59" spans="1:7" x14ac:dyDescent="0.25">
      <c r="A59" s="268"/>
      <c r="B59" s="268"/>
      <c r="C59" s="256"/>
      <c r="D59" s="256"/>
      <c r="E59" s="256"/>
      <c r="F59" s="256"/>
      <c r="G59" s="270"/>
    </row>
    <row r="60" spans="1:7" x14ac:dyDescent="0.25">
      <c r="A60" s="268"/>
      <c r="B60" s="268"/>
      <c r="C60" s="256"/>
      <c r="D60" s="256"/>
      <c r="E60" s="256"/>
      <c r="F60" s="256"/>
      <c r="G60" s="270"/>
    </row>
    <row r="61" spans="1:7" x14ac:dyDescent="0.25">
      <c r="A61" s="268"/>
      <c r="B61" s="268"/>
      <c r="C61" s="256"/>
      <c r="D61" s="256"/>
      <c r="E61" s="256"/>
      <c r="F61" s="256"/>
      <c r="G61" s="270"/>
    </row>
    <row r="62" spans="1:7" x14ac:dyDescent="0.25">
      <c r="A62" s="268"/>
      <c r="B62" s="268"/>
      <c r="C62" s="256"/>
      <c r="D62" s="256"/>
      <c r="E62" s="256"/>
      <c r="F62" s="256"/>
      <c r="G62" s="270"/>
    </row>
    <row r="63" spans="1:7" x14ac:dyDescent="0.25">
      <c r="A63" s="268"/>
      <c r="B63" s="302"/>
      <c r="C63" s="303"/>
      <c r="D63" s="303"/>
      <c r="E63" s="256"/>
      <c r="F63" s="303"/>
      <c r="G63" s="270"/>
    </row>
    <row r="64" spans="1:7" x14ac:dyDescent="0.25">
      <c r="A64" s="268"/>
      <c r="B64" s="268"/>
      <c r="C64" s="256"/>
      <c r="D64" s="256"/>
      <c r="E64" s="256"/>
      <c r="F64" s="256"/>
      <c r="G64" s="270"/>
    </row>
    <row r="65" spans="1:7" x14ac:dyDescent="0.25">
      <c r="A65" s="268"/>
      <c r="B65" s="268"/>
      <c r="C65" s="256"/>
      <c r="D65" s="256"/>
      <c r="E65" s="256"/>
      <c r="F65" s="256"/>
      <c r="G65" s="270"/>
    </row>
    <row r="66" spans="1:7" x14ac:dyDescent="0.25">
      <c r="A66" s="268"/>
      <c r="B66" s="268"/>
      <c r="C66" s="256"/>
      <c r="D66" s="256"/>
      <c r="E66" s="256"/>
      <c r="F66" s="256"/>
      <c r="G66" s="270"/>
    </row>
    <row r="67" spans="1:7" x14ac:dyDescent="0.25">
      <c r="A67" s="268"/>
      <c r="B67" s="302"/>
      <c r="C67" s="303"/>
      <c r="D67" s="303"/>
      <c r="E67" s="256"/>
      <c r="F67" s="303"/>
      <c r="G67" s="270"/>
    </row>
    <row r="68" spans="1:7" x14ac:dyDescent="0.25">
      <c r="A68" s="268"/>
      <c r="B68" s="270"/>
      <c r="C68" s="256"/>
      <c r="D68" s="256"/>
      <c r="E68" s="256"/>
      <c r="F68" s="256"/>
      <c r="G68" s="270"/>
    </row>
    <row r="69" spans="1:7" x14ac:dyDescent="0.25">
      <c r="A69" s="268"/>
      <c r="B69" s="268"/>
      <c r="C69" s="256"/>
      <c r="D69" s="256"/>
      <c r="E69" s="256"/>
      <c r="F69" s="256"/>
      <c r="G69" s="270"/>
    </row>
    <row r="70" spans="1:7" x14ac:dyDescent="0.25">
      <c r="A70" s="268"/>
      <c r="B70" s="270"/>
      <c r="C70" s="256"/>
      <c r="D70" s="256"/>
      <c r="E70" s="256"/>
      <c r="F70" s="256"/>
      <c r="G70" s="270"/>
    </row>
    <row r="71" spans="1:7" x14ac:dyDescent="0.25">
      <c r="A71" s="268"/>
      <c r="B71" s="270"/>
      <c r="C71" s="256"/>
      <c r="D71" s="256"/>
      <c r="E71" s="256"/>
      <c r="F71" s="256"/>
      <c r="G71" s="270"/>
    </row>
    <row r="72" spans="1:7" x14ac:dyDescent="0.25">
      <c r="A72" s="268"/>
      <c r="B72" s="270"/>
      <c r="C72" s="256"/>
      <c r="D72" s="256"/>
      <c r="E72" s="256"/>
      <c r="F72" s="256"/>
      <c r="G72" s="270"/>
    </row>
    <row r="73" spans="1:7" x14ac:dyDescent="0.25">
      <c r="A73" s="268"/>
      <c r="B73" s="270"/>
      <c r="C73" s="256"/>
      <c r="D73" s="256"/>
      <c r="E73" s="256"/>
      <c r="F73" s="256"/>
      <c r="G73" s="270"/>
    </row>
    <row r="74" spans="1:7" x14ac:dyDescent="0.25">
      <c r="A74" s="268"/>
      <c r="B74" s="270"/>
      <c r="C74" s="256"/>
      <c r="D74" s="256"/>
      <c r="E74" s="256"/>
      <c r="F74" s="256"/>
      <c r="G74" s="270"/>
    </row>
    <row r="75" spans="1:7" x14ac:dyDescent="0.25">
      <c r="A75" s="268"/>
      <c r="B75" s="270"/>
      <c r="C75" s="256"/>
      <c r="D75" s="256"/>
      <c r="E75" s="256"/>
      <c r="F75" s="256"/>
      <c r="G75" s="270"/>
    </row>
    <row r="76" spans="1:7" x14ac:dyDescent="0.25">
      <c r="A76" s="268"/>
      <c r="B76" s="270"/>
      <c r="C76" s="256"/>
      <c r="D76" s="256"/>
      <c r="E76" s="256"/>
      <c r="F76" s="256"/>
      <c r="G76" s="270"/>
    </row>
    <row r="77" spans="1:7" x14ac:dyDescent="0.25">
      <c r="A77" s="268"/>
      <c r="B77" s="270"/>
      <c r="C77" s="256"/>
      <c r="D77" s="256"/>
      <c r="E77" s="256"/>
      <c r="F77" s="256"/>
      <c r="G77" s="270"/>
    </row>
    <row r="78" spans="1:7" x14ac:dyDescent="0.25">
      <c r="A78" s="268"/>
      <c r="B78" s="270"/>
      <c r="C78" s="256"/>
      <c r="D78" s="256"/>
      <c r="E78" s="256"/>
      <c r="F78" s="256"/>
      <c r="G78" s="270"/>
    </row>
    <row r="79" spans="1:7" x14ac:dyDescent="0.25">
      <c r="A79" s="268"/>
      <c r="B79" s="297"/>
      <c r="C79" s="256"/>
      <c r="D79" s="256"/>
      <c r="E79" s="256"/>
      <c r="F79" s="256"/>
      <c r="G79" s="270"/>
    </row>
    <row r="80" spans="1:7" x14ac:dyDescent="0.25">
      <c r="A80" s="268"/>
      <c r="B80" s="297"/>
      <c r="C80" s="256"/>
      <c r="D80" s="256"/>
      <c r="E80" s="256"/>
      <c r="F80" s="256"/>
      <c r="G80" s="270"/>
    </row>
    <row r="81" spans="1:7" x14ac:dyDescent="0.25">
      <c r="A81" s="268"/>
      <c r="B81" s="297"/>
      <c r="C81" s="256"/>
      <c r="D81" s="256"/>
      <c r="E81" s="256"/>
      <c r="F81" s="256"/>
      <c r="G81" s="270"/>
    </row>
    <row r="82" spans="1:7" x14ac:dyDescent="0.25">
      <c r="A82" s="268"/>
      <c r="B82" s="297"/>
      <c r="C82" s="256"/>
      <c r="D82" s="256"/>
      <c r="E82" s="256"/>
      <c r="F82" s="256"/>
      <c r="G82" s="270"/>
    </row>
    <row r="83" spans="1:7" x14ac:dyDescent="0.25">
      <c r="A83" s="268"/>
      <c r="B83" s="297"/>
      <c r="C83" s="256"/>
      <c r="D83" s="256"/>
      <c r="E83" s="256"/>
      <c r="F83" s="256"/>
      <c r="G83" s="270"/>
    </row>
    <row r="84" spans="1:7" x14ac:dyDescent="0.25">
      <c r="A84" s="268"/>
      <c r="B84" s="297"/>
      <c r="C84" s="256"/>
      <c r="D84" s="256"/>
      <c r="E84" s="256"/>
      <c r="F84" s="256"/>
      <c r="G84" s="270"/>
    </row>
    <row r="85" spans="1:7" x14ac:dyDescent="0.25">
      <c r="A85" s="268"/>
      <c r="B85" s="297"/>
      <c r="C85" s="256"/>
      <c r="D85" s="256"/>
      <c r="E85" s="256"/>
      <c r="F85" s="256"/>
      <c r="G85" s="270"/>
    </row>
    <row r="86" spans="1:7" x14ac:dyDescent="0.25">
      <c r="A86" s="268"/>
      <c r="B86" s="297"/>
      <c r="C86" s="256"/>
      <c r="D86" s="256"/>
      <c r="E86" s="256"/>
      <c r="F86" s="256"/>
      <c r="G86" s="270"/>
    </row>
    <row r="87" spans="1:7" x14ac:dyDescent="0.25">
      <c r="A87" s="268"/>
      <c r="B87" s="297"/>
      <c r="C87" s="256"/>
      <c r="D87" s="256"/>
      <c r="E87" s="256"/>
      <c r="F87" s="256"/>
      <c r="G87" s="270"/>
    </row>
    <row r="88" spans="1:7" x14ac:dyDescent="0.25">
      <c r="A88" s="268"/>
      <c r="B88" s="297"/>
      <c r="C88" s="256"/>
      <c r="D88" s="256"/>
      <c r="E88" s="256"/>
      <c r="F88" s="256"/>
      <c r="G88" s="270"/>
    </row>
    <row r="89" spans="1:7" x14ac:dyDescent="0.25">
      <c r="A89" s="291"/>
      <c r="B89" s="291"/>
      <c r="C89" s="291"/>
      <c r="D89" s="291"/>
      <c r="E89" s="291"/>
      <c r="F89" s="291"/>
      <c r="G89" s="291"/>
    </row>
    <row r="90" spans="1:7" x14ac:dyDescent="0.25">
      <c r="A90" s="268"/>
      <c r="B90" s="270"/>
      <c r="C90" s="256"/>
      <c r="D90" s="256"/>
      <c r="E90" s="256"/>
      <c r="F90" s="256"/>
      <c r="G90" s="270"/>
    </row>
    <row r="91" spans="1:7" x14ac:dyDescent="0.25">
      <c r="A91" s="268"/>
      <c r="B91" s="270"/>
      <c r="C91" s="256"/>
      <c r="D91" s="256"/>
      <c r="E91" s="256"/>
      <c r="F91" s="256"/>
      <c r="G91" s="270"/>
    </row>
    <row r="92" spans="1:7" x14ac:dyDescent="0.25">
      <c r="A92" s="268"/>
      <c r="B92" s="270"/>
      <c r="C92" s="256"/>
      <c r="D92" s="256"/>
      <c r="E92" s="256"/>
      <c r="F92" s="256"/>
      <c r="G92" s="270"/>
    </row>
    <row r="93" spans="1:7" x14ac:dyDescent="0.25">
      <c r="A93" s="268"/>
      <c r="B93" s="270"/>
      <c r="C93" s="256"/>
      <c r="D93" s="256"/>
      <c r="E93" s="256"/>
      <c r="F93" s="256"/>
      <c r="G93" s="270"/>
    </row>
    <row r="94" spans="1:7" x14ac:dyDescent="0.25">
      <c r="A94" s="268"/>
      <c r="B94" s="270"/>
      <c r="C94" s="256"/>
      <c r="D94" s="256"/>
      <c r="E94" s="256"/>
      <c r="F94" s="256"/>
      <c r="G94" s="270"/>
    </row>
    <row r="95" spans="1:7" x14ac:dyDescent="0.25">
      <c r="A95" s="268"/>
      <c r="B95" s="270"/>
      <c r="C95" s="256"/>
      <c r="D95" s="256"/>
      <c r="E95" s="256"/>
      <c r="F95" s="256"/>
      <c r="G95" s="270"/>
    </row>
    <row r="96" spans="1:7" x14ac:dyDescent="0.25">
      <c r="A96" s="268"/>
      <c r="B96" s="270"/>
      <c r="C96" s="256"/>
      <c r="D96" s="256"/>
      <c r="E96" s="256"/>
      <c r="F96" s="256"/>
      <c r="G96" s="270"/>
    </row>
    <row r="97" spans="1:7" x14ac:dyDescent="0.25">
      <c r="A97" s="268"/>
      <c r="B97" s="270"/>
      <c r="C97" s="256"/>
      <c r="D97" s="256"/>
      <c r="E97" s="256"/>
      <c r="F97" s="256"/>
      <c r="G97" s="270"/>
    </row>
    <row r="98" spans="1:7" x14ac:dyDescent="0.25">
      <c r="A98" s="268"/>
      <c r="B98" s="270"/>
      <c r="C98" s="256"/>
      <c r="D98" s="256"/>
      <c r="E98" s="256"/>
      <c r="F98" s="256"/>
      <c r="G98" s="270"/>
    </row>
    <row r="99" spans="1:7" x14ac:dyDescent="0.25">
      <c r="A99" s="268"/>
      <c r="B99" s="270"/>
      <c r="C99" s="256"/>
      <c r="D99" s="256"/>
      <c r="E99" s="256"/>
      <c r="F99" s="256"/>
      <c r="G99" s="270"/>
    </row>
    <row r="100" spans="1:7" x14ac:dyDescent="0.25">
      <c r="A100" s="268"/>
      <c r="B100" s="270"/>
      <c r="C100" s="256"/>
      <c r="D100" s="256"/>
      <c r="E100" s="256"/>
      <c r="F100" s="256"/>
      <c r="G100" s="270"/>
    </row>
    <row r="101" spans="1:7" x14ac:dyDescent="0.25">
      <c r="A101" s="268"/>
      <c r="B101" s="270"/>
      <c r="C101" s="256"/>
      <c r="D101" s="256"/>
      <c r="E101" s="256"/>
      <c r="F101" s="256"/>
      <c r="G101" s="270"/>
    </row>
    <row r="102" spans="1:7" x14ac:dyDescent="0.25">
      <c r="A102" s="268"/>
      <c r="B102" s="270"/>
      <c r="C102" s="256"/>
      <c r="D102" s="256"/>
      <c r="E102" s="256"/>
      <c r="F102" s="256"/>
      <c r="G102" s="270"/>
    </row>
    <row r="103" spans="1:7" x14ac:dyDescent="0.25">
      <c r="A103" s="268"/>
      <c r="B103" s="270"/>
      <c r="C103" s="256"/>
      <c r="D103" s="256"/>
      <c r="E103" s="256"/>
      <c r="F103" s="256"/>
      <c r="G103" s="270"/>
    </row>
    <row r="104" spans="1:7" x14ac:dyDescent="0.25">
      <c r="A104" s="268"/>
      <c r="B104" s="270"/>
      <c r="C104" s="256"/>
      <c r="D104" s="256"/>
      <c r="E104" s="256"/>
      <c r="F104" s="256"/>
      <c r="G104" s="270"/>
    </row>
    <row r="105" spans="1:7" x14ac:dyDescent="0.25">
      <c r="A105" s="268"/>
      <c r="B105" s="270"/>
      <c r="C105" s="256"/>
      <c r="D105" s="256"/>
      <c r="E105" s="256"/>
      <c r="F105" s="256"/>
      <c r="G105" s="270"/>
    </row>
    <row r="106" spans="1:7" x14ac:dyDescent="0.25">
      <c r="A106" s="268"/>
      <c r="B106" s="270"/>
      <c r="C106" s="256"/>
      <c r="D106" s="256"/>
      <c r="E106" s="256"/>
      <c r="F106" s="256"/>
      <c r="G106" s="270"/>
    </row>
    <row r="107" spans="1:7" x14ac:dyDescent="0.25">
      <c r="A107" s="268"/>
      <c r="B107" s="270"/>
      <c r="C107" s="256"/>
      <c r="D107" s="256"/>
      <c r="E107" s="256"/>
      <c r="F107" s="256"/>
      <c r="G107" s="270"/>
    </row>
    <row r="108" spans="1:7" x14ac:dyDescent="0.25">
      <c r="A108" s="268"/>
      <c r="B108" s="270"/>
      <c r="C108" s="256"/>
      <c r="D108" s="256"/>
      <c r="E108" s="256"/>
      <c r="F108" s="256"/>
      <c r="G108" s="270"/>
    </row>
    <row r="109" spans="1:7" x14ac:dyDescent="0.25">
      <c r="A109" s="268"/>
      <c r="B109" s="270"/>
      <c r="C109" s="256"/>
      <c r="D109" s="256"/>
      <c r="E109" s="256"/>
      <c r="F109" s="256"/>
      <c r="G109" s="270"/>
    </row>
    <row r="110" spans="1:7" x14ac:dyDescent="0.25">
      <c r="A110" s="268"/>
      <c r="B110" s="270"/>
      <c r="C110" s="256"/>
      <c r="D110" s="256"/>
      <c r="E110" s="256"/>
      <c r="F110" s="256"/>
      <c r="G110" s="270"/>
    </row>
    <row r="111" spans="1:7" x14ac:dyDescent="0.25">
      <c r="A111" s="268"/>
      <c r="B111" s="270"/>
      <c r="C111" s="256"/>
      <c r="D111" s="256"/>
      <c r="E111" s="256"/>
      <c r="F111" s="256"/>
      <c r="G111" s="270"/>
    </row>
    <row r="112" spans="1:7" x14ac:dyDescent="0.25">
      <c r="A112" s="268"/>
      <c r="B112" s="270"/>
      <c r="C112" s="256"/>
      <c r="D112" s="256"/>
      <c r="E112" s="256"/>
      <c r="F112" s="256"/>
      <c r="G112" s="270"/>
    </row>
    <row r="113" spans="1:7" x14ac:dyDescent="0.25">
      <c r="A113" s="268"/>
      <c r="B113" s="270"/>
      <c r="C113" s="256"/>
      <c r="D113" s="256"/>
      <c r="E113" s="256"/>
      <c r="F113" s="256"/>
      <c r="G113" s="270"/>
    </row>
    <row r="114" spans="1:7" x14ac:dyDescent="0.25">
      <c r="A114" s="268"/>
      <c r="B114" s="270"/>
      <c r="C114" s="256"/>
      <c r="D114" s="256"/>
      <c r="E114" s="256"/>
      <c r="F114" s="256"/>
      <c r="G114" s="270"/>
    </row>
    <row r="115" spans="1:7" x14ac:dyDescent="0.25">
      <c r="A115" s="268"/>
      <c r="B115" s="270"/>
      <c r="C115" s="256"/>
      <c r="D115" s="256"/>
      <c r="E115" s="256"/>
      <c r="F115" s="256"/>
      <c r="G115" s="270"/>
    </row>
    <row r="116" spans="1:7" x14ac:dyDescent="0.25">
      <c r="A116" s="268"/>
      <c r="B116" s="270"/>
      <c r="C116" s="256"/>
      <c r="D116" s="256"/>
      <c r="E116" s="256"/>
      <c r="F116" s="256"/>
      <c r="G116" s="270"/>
    </row>
    <row r="117" spans="1:7" x14ac:dyDescent="0.25">
      <c r="A117" s="268"/>
      <c r="B117" s="270"/>
      <c r="C117" s="256"/>
      <c r="D117" s="256"/>
      <c r="E117" s="256"/>
      <c r="F117" s="256"/>
      <c r="G117" s="270"/>
    </row>
    <row r="118" spans="1:7" x14ac:dyDescent="0.25">
      <c r="A118" s="268"/>
      <c r="B118" s="270"/>
      <c r="C118" s="256"/>
      <c r="D118" s="256"/>
      <c r="E118" s="256"/>
      <c r="F118" s="256"/>
      <c r="G118" s="270"/>
    </row>
    <row r="119" spans="1:7" x14ac:dyDescent="0.25">
      <c r="A119" s="268"/>
      <c r="B119" s="270"/>
      <c r="C119" s="256"/>
      <c r="D119" s="256"/>
      <c r="E119" s="256"/>
      <c r="F119" s="256"/>
      <c r="G119" s="270"/>
    </row>
    <row r="120" spans="1:7" x14ac:dyDescent="0.25">
      <c r="A120" s="268"/>
      <c r="B120" s="270"/>
      <c r="C120" s="256"/>
      <c r="D120" s="256"/>
      <c r="E120" s="256"/>
      <c r="F120" s="256"/>
      <c r="G120" s="270"/>
    </row>
    <row r="121" spans="1:7" x14ac:dyDescent="0.25">
      <c r="A121" s="268"/>
      <c r="B121" s="270"/>
      <c r="C121" s="256"/>
      <c r="D121" s="256"/>
      <c r="E121" s="256"/>
      <c r="F121" s="256"/>
      <c r="G121" s="270"/>
    </row>
    <row r="122" spans="1:7" x14ac:dyDescent="0.25">
      <c r="A122" s="268"/>
      <c r="B122" s="270"/>
      <c r="C122" s="256"/>
      <c r="D122" s="256"/>
      <c r="E122" s="256"/>
      <c r="F122" s="256"/>
      <c r="G122" s="270"/>
    </row>
    <row r="123" spans="1:7" x14ac:dyDescent="0.25">
      <c r="A123" s="268"/>
      <c r="B123" s="270"/>
      <c r="C123" s="256"/>
      <c r="D123" s="256"/>
      <c r="E123" s="256"/>
      <c r="F123" s="256"/>
      <c r="G123" s="270"/>
    </row>
    <row r="124" spans="1:7" x14ac:dyDescent="0.25">
      <c r="A124" s="268"/>
      <c r="B124" s="270"/>
      <c r="C124" s="256"/>
      <c r="D124" s="256"/>
      <c r="E124" s="256"/>
      <c r="F124" s="256"/>
      <c r="G124" s="270"/>
    </row>
    <row r="125" spans="1:7" x14ac:dyDescent="0.25">
      <c r="A125" s="268"/>
      <c r="B125" s="270"/>
      <c r="C125" s="256"/>
      <c r="D125" s="256"/>
      <c r="E125" s="256"/>
      <c r="F125" s="256"/>
      <c r="G125" s="270"/>
    </row>
    <row r="126" spans="1:7" x14ac:dyDescent="0.25">
      <c r="A126" s="268"/>
      <c r="B126" s="270"/>
      <c r="C126" s="256"/>
      <c r="D126" s="256"/>
      <c r="E126" s="256"/>
      <c r="F126" s="256"/>
      <c r="G126" s="270"/>
    </row>
    <row r="127" spans="1:7" x14ac:dyDescent="0.25">
      <c r="A127" s="268"/>
      <c r="B127" s="270"/>
      <c r="C127" s="256"/>
      <c r="D127" s="256"/>
      <c r="E127" s="256"/>
      <c r="F127" s="256"/>
      <c r="G127" s="270"/>
    </row>
    <row r="128" spans="1:7" x14ac:dyDescent="0.25">
      <c r="A128" s="268"/>
      <c r="B128" s="270"/>
      <c r="C128" s="256"/>
      <c r="D128" s="256"/>
      <c r="E128" s="256"/>
      <c r="F128" s="256"/>
      <c r="G128" s="270"/>
    </row>
    <row r="129" spans="1:7" x14ac:dyDescent="0.25">
      <c r="A129" s="268"/>
      <c r="B129" s="270"/>
      <c r="C129" s="256"/>
      <c r="D129" s="256"/>
      <c r="E129" s="256"/>
      <c r="F129" s="256"/>
      <c r="G129" s="270"/>
    </row>
    <row r="130" spans="1:7" x14ac:dyDescent="0.25">
      <c r="A130" s="268"/>
      <c r="B130" s="270"/>
      <c r="C130" s="256"/>
      <c r="D130" s="256"/>
      <c r="E130" s="256"/>
      <c r="F130" s="256"/>
      <c r="G130" s="270"/>
    </row>
    <row r="131" spans="1:7" x14ac:dyDescent="0.25">
      <c r="A131" s="268"/>
      <c r="B131" s="270"/>
      <c r="C131" s="256"/>
      <c r="D131" s="256"/>
      <c r="E131" s="256"/>
      <c r="F131" s="256"/>
      <c r="G131" s="270"/>
    </row>
    <row r="132" spans="1:7" x14ac:dyDescent="0.25">
      <c r="A132" s="268"/>
      <c r="B132" s="270"/>
      <c r="C132" s="256"/>
      <c r="D132" s="256"/>
      <c r="E132" s="256"/>
      <c r="F132" s="256"/>
      <c r="G132" s="270"/>
    </row>
    <row r="133" spans="1:7" x14ac:dyDescent="0.25">
      <c r="A133" s="268"/>
      <c r="B133" s="270"/>
      <c r="C133" s="256"/>
      <c r="D133" s="256"/>
      <c r="E133" s="256"/>
      <c r="F133" s="256"/>
      <c r="G133" s="270"/>
    </row>
    <row r="134" spans="1:7" x14ac:dyDescent="0.25">
      <c r="A134" s="268"/>
      <c r="B134" s="270"/>
      <c r="C134" s="256"/>
      <c r="D134" s="256"/>
      <c r="E134" s="256"/>
      <c r="F134" s="256"/>
      <c r="G134" s="270"/>
    </row>
    <row r="135" spans="1:7" x14ac:dyDescent="0.25">
      <c r="A135" s="268"/>
      <c r="B135" s="270"/>
      <c r="C135" s="256"/>
      <c r="D135" s="256"/>
      <c r="E135" s="256"/>
      <c r="F135" s="256"/>
      <c r="G135" s="270"/>
    </row>
    <row r="136" spans="1:7" x14ac:dyDescent="0.25">
      <c r="A136" s="268"/>
      <c r="B136" s="270"/>
      <c r="C136" s="256"/>
      <c r="D136" s="256"/>
      <c r="E136" s="256"/>
      <c r="F136" s="256"/>
      <c r="G136" s="270"/>
    </row>
    <row r="137" spans="1:7" x14ac:dyDescent="0.25">
      <c r="A137" s="268"/>
      <c r="B137" s="270"/>
      <c r="C137" s="256"/>
      <c r="D137" s="256"/>
      <c r="E137" s="256"/>
      <c r="F137" s="256"/>
      <c r="G137" s="270"/>
    </row>
    <row r="138" spans="1:7" x14ac:dyDescent="0.25">
      <c r="A138" s="268"/>
      <c r="B138" s="270"/>
      <c r="C138" s="256"/>
      <c r="D138" s="256"/>
      <c r="E138" s="256"/>
      <c r="F138" s="256"/>
      <c r="G138" s="270"/>
    </row>
    <row r="139" spans="1:7" x14ac:dyDescent="0.25">
      <c r="A139" s="268"/>
      <c r="B139" s="270"/>
      <c r="C139" s="256"/>
      <c r="D139" s="256"/>
      <c r="E139" s="256"/>
      <c r="F139" s="256"/>
      <c r="G139" s="270"/>
    </row>
    <row r="140" spans="1:7" x14ac:dyDescent="0.25">
      <c r="A140" s="291"/>
      <c r="B140" s="291"/>
      <c r="C140" s="291"/>
      <c r="D140" s="291"/>
      <c r="E140" s="291"/>
      <c r="F140" s="291"/>
      <c r="G140" s="291"/>
    </row>
    <row r="141" spans="1:7" x14ac:dyDescent="0.25">
      <c r="A141" s="268"/>
      <c r="B141" s="268"/>
      <c r="C141" s="256"/>
      <c r="D141" s="256"/>
      <c r="E141" s="304"/>
      <c r="F141" s="256"/>
      <c r="G141" s="270"/>
    </row>
    <row r="142" spans="1:7" x14ac:dyDescent="0.25">
      <c r="A142" s="268"/>
      <c r="B142" s="268"/>
      <c r="C142" s="256"/>
      <c r="D142" s="256"/>
      <c r="E142" s="304"/>
      <c r="F142" s="256"/>
      <c r="G142" s="270"/>
    </row>
    <row r="143" spans="1:7" x14ac:dyDescent="0.25">
      <c r="A143" s="268"/>
      <c r="B143" s="268"/>
      <c r="C143" s="256"/>
      <c r="D143" s="256"/>
      <c r="E143" s="304"/>
      <c r="F143" s="256"/>
      <c r="G143" s="270"/>
    </row>
    <row r="144" spans="1:7" x14ac:dyDescent="0.25">
      <c r="A144" s="268"/>
      <c r="B144" s="268"/>
      <c r="C144" s="256"/>
      <c r="D144" s="256"/>
      <c r="E144" s="304"/>
      <c r="F144" s="256"/>
      <c r="G144" s="270"/>
    </row>
    <row r="145" spans="1:7" x14ac:dyDescent="0.25">
      <c r="A145" s="268"/>
      <c r="B145" s="268"/>
      <c r="C145" s="256"/>
      <c r="D145" s="256"/>
      <c r="E145" s="304"/>
      <c r="F145" s="256"/>
      <c r="G145" s="270"/>
    </row>
    <row r="146" spans="1:7" x14ac:dyDescent="0.25">
      <c r="A146" s="268"/>
      <c r="B146" s="268"/>
      <c r="C146" s="256"/>
      <c r="D146" s="256"/>
      <c r="E146" s="304"/>
      <c r="F146" s="256"/>
      <c r="G146" s="270"/>
    </row>
    <row r="147" spans="1:7" x14ac:dyDescent="0.25">
      <c r="A147" s="268"/>
      <c r="B147" s="268"/>
      <c r="C147" s="256"/>
      <c r="D147" s="256"/>
      <c r="E147" s="304"/>
      <c r="F147" s="256"/>
      <c r="G147" s="270"/>
    </row>
    <row r="148" spans="1:7" x14ac:dyDescent="0.25">
      <c r="A148" s="268"/>
      <c r="B148" s="268"/>
      <c r="C148" s="256"/>
      <c r="D148" s="256"/>
      <c r="E148" s="304"/>
      <c r="F148" s="256"/>
      <c r="G148" s="270"/>
    </row>
    <row r="149" spans="1:7" x14ac:dyDescent="0.25">
      <c r="A149" s="268"/>
      <c r="B149" s="268"/>
      <c r="C149" s="256"/>
      <c r="D149" s="256"/>
      <c r="E149" s="304"/>
      <c r="F149" s="256"/>
      <c r="G149" s="270"/>
    </row>
    <row r="150" spans="1:7" x14ac:dyDescent="0.25">
      <c r="A150" s="291"/>
      <c r="B150" s="291"/>
      <c r="C150" s="291"/>
      <c r="D150" s="291"/>
      <c r="E150" s="291"/>
      <c r="F150" s="291"/>
      <c r="G150" s="291"/>
    </row>
    <row r="151" spans="1:7" x14ac:dyDescent="0.25">
      <c r="A151" s="268"/>
      <c r="B151" s="268"/>
      <c r="C151" s="256"/>
      <c r="D151" s="256"/>
      <c r="E151" s="304"/>
      <c r="F151" s="256"/>
      <c r="G151" s="270"/>
    </row>
    <row r="152" spans="1:7" x14ac:dyDescent="0.25">
      <c r="A152" s="268"/>
      <c r="B152" s="268"/>
      <c r="C152" s="256"/>
      <c r="D152" s="256"/>
      <c r="E152" s="304"/>
      <c r="F152" s="256"/>
      <c r="G152" s="270"/>
    </row>
    <row r="153" spans="1:7" x14ac:dyDescent="0.25">
      <c r="A153" s="268"/>
      <c r="B153" s="268"/>
      <c r="C153" s="256"/>
      <c r="D153" s="256"/>
      <c r="E153" s="304"/>
      <c r="F153" s="256"/>
      <c r="G153" s="270"/>
    </row>
    <row r="154" spans="1:7" x14ac:dyDescent="0.25">
      <c r="A154" s="268"/>
      <c r="B154" s="268"/>
      <c r="C154" s="268"/>
      <c r="D154" s="268"/>
      <c r="E154" s="267"/>
      <c r="F154" s="268"/>
      <c r="G154" s="270"/>
    </row>
    <row r="155" spans="1:7" x14ac:dyDescent="0.25">
      <c r="A155" s="268"/>
      <c r="B155" s="268"/>
      <c r="C155" s="268"/>
      <c r="D155" s="268"/>
      <c r="E155" s="267"/>
      <c r="F155" s="268"/>
      <c r="G155" s="270"/>
    </row>
    <row r="156" spans="1:7" x14ac:dyDescent="0.25">
      <c r="A156" s="268"/>
      <c r="B156" s="268"/>
      <c r="C156" s="268"/>
      <c r="D156" s="268"/>
      <c r="E156" s="267"/>
      <c r="F156" s="268"/>
      <c r="G156" s="270"/>
    </row>
    <row r="157" spans="1:7" x14ac:dyDescent="0.25">
      <c r="A157" s="268"/>
      <c r="B157" s="268"/>
      <c r="C157" s="268"/>
      <c r="D157" s="268"/>
      <c r="E157" s="267"/>
      <c r="F157" s="268"/>
      <c r="G157" s="270"/>
    </row>
    <row r="158" spans="1:7" x14ac:dyDescent="0.25">
      <c r="A158" s="268"/>
      <c r="B158" s="268"/>
      <c r="C158" s="268"/>
      <c r="D158" s="268"/>
      <c r="E158" s="267"/>
      <c r="F158" s="268"/>
      <c r="G158" s="270"/>
    </row>
    <row r="159" spans="1:7" x14ac:dyDescent="0.25">
      <c r="A159" s="268"/>
      <c r="B159" s="268"/>
      <c r="C159" s="268"/>
      <c r="D159" s="268"/>
      <c r="E159" s="267"/>
      <c r="F159" s="268"/>
      <c r="G159" s="270"/>
    </row>
    <row r="160" spans="1:7" x14ac:dyDescent="0.25">
      <c r="A160" s="291"/>
      <c r="B160" s="291"/>
      <c r="C160" s="291"/>
      <c r="D160" s="291"/>
      <c r="E160" s="291"/>
      <c r="F160" s="291"/>
      <c r="G160" s="291"/>
    </row>
    <row r="161" spans="1:7" x14ac:dyDescent="0.25">
      <c r="A161" s="268"/>
      <c r="B161" s="305"/>
      <c r="C161" s="256"/>
      <c r="D161" s="256"/>
      <c r="E161" s="304"/>
      <c r="F161" s="256"/>
      <c r="G161" s="270"/>
    </row>
    <row r="162" spans="1:7" x14ac:dyDescent="0.25">
      <c r="A162" s="268"/>
      <c r="B162" s="305"/>
      <c r="C162" s="256"/>
      <c r="D162" s="256"/>
      <c r="E162" s="304"/>
      <c r="F162" s="256"/>
      <c r="G162" s="270"/>
    </row>
    <row r="163" spans="1:7" x14ac:dyDescent="0.25">
      <c r="A163" s="268"/>
      <c r="B163" s="305"/>
      <c r="C163" s="256"/>
      <c r="D163" s="256"/>
      <c r="E163" s="256"/>
      <c r="F163" s="256"/>
      <c r="G163" s="270"/>
    </row>
    <row r="164" spans="1:7" x14ac:dyDescent="0.25">
      <c r="A164" s="268"/>
      <c r="B164" s="305"/>
      <c r="C164" s="256"/>
      <c r="D164" s="256"/>
      <c r="E164" s="256"/>
      <c r="F164" s="256"/>
      <c r="G164" s="270"/>
    </row>
    <row r="165" spans="1:7" x14ac:dyDescent="0.25">
      <c r="A165" s="268"/>
      <c r="B165" s="305"/>
      <c r="C165" s="256"/>
      <c r="D165" s="256"/>
      <c r="E165" s="256"/>
      <c r="F165" s="256"/>
      <c r="G165" s="270"/>
    </row>
    <row r="166" spans="1:7" x14ac:dyDescent="0.25">
      <c r="A166" s="268"/>
      <c r="B166" s="293"/>
      <c r="C166" s="256"/>
      <c r="D166" s="256"/>
      <c r="E166" s="256"/>
      <c r="F166" s="256"/>
      <c r="G166" s="270"/>
    </row>
    <row r="167" spans="1:7" x14ac:dyDescent="0.25">
      <c r="A167" s="268"/>
      <c r="B167" s="293"/>
      <c r="C167" s="256"/>
      <c r="D167" s="256"/>
      <c r="E167" s="256"/>
      <c r="F167" s="256"/>
      <c r="G167" s="270"/>
    </row>
    <row r="168" spans="1:7" x14ac:dyDescent="0.25">
      <c r="A168" s="268"/>
      <c r="B168" s="305"/>
      <c r="C168" s="256"/>
      <c r="D168" s="256"/>
      <c r="E168" s="256"/>
      <c r="F168" s="256"/>
      <c r="G168" s="270"/>
    </row>
    <row r="169" spans="1:7" x14ac:dyDescent="0.25">
      <c r="A169" s="268"/>
      <c r="B169" s="305"/>
      <c r="C169" s="256"/>
      <c r="D169" s="256"/>
      <c r="E169" s="256"/>
      <c r="F169" s="256"/>
      <c r="G169" s="270"/>
    </row>
    <row r="170" spans="1:7" x14ac:dyDescent="0.25">
      <c r="A170" s="291"/>
      <c r="B170" s="291"/>
      <c r="C170" s="291"/>
      <c r="D170" s="291"/>
      <c r="E170" s="291"/>
      <c r="F170" s="291"/>
      <c r="G170" s="291"/>
    </row>
    <row r="171" spans="1:7" x14ac:dyDescent="0.25">
      <c r="A171" s="268"/>
      <c r="B171" s="268"/>
      <c r="C171" s="256"/>
      <c r="D171" s="256"/>
      <c r="E171" s="304"/>
      <c r="F171" s="256"/>
      <c r="G171" s="270"/>
    </row>
    <row r="172" spans="1:7" x14ac:dyDescent="0.25">
      <c r="A172" s="268"/>
      <c r="B172" s="306"/>
      <c r="C172" s="256"/>
      <c r="D172" s="256"/>
      <c r="E172" s="304"/>
      <c r="F172" s="256"/>
      <c r="G172" s="270"/>
    </row>
    <row r="173" spans="1:7" x14ac:dyDescent="0.25">
      <c r="A173" s="268"/>
      <c r="B173" s="306"/>
      <c r="C173" s="256"/>
      <c r="D173" s="256"/>
      <c r="E173" s="304"/>
      <c r="F173" s="256"/>
      <c r="G173" s="270"/>
    </row>
    <row r="174" spans="1:7" x14ac:dyDescent="0.25">
      <c r="A174" s="268"/>
      <c r="B174" s="306"/>
      <c r="C174" s="256"/>
      <c r="D174" s="256"/>
      <c r="E174" s="304"/>
      <c r="F174" s="256"/>
      <c r="G174" s="270"/>
    </row>
    <row r="175" spans="1:7" x14ac:dyDescent="0.25">
      <c r="A175" s="268"/>
      <c r="B175" s="306"/>
      <c r="C175" s="256"/>
      <c r="D175" s="256"/>
      <c r="E175" s="304"/>
      <c r="F175" s="256"/>
      <c r="G175" s="270"/>
    </row>
    <row r="176" spans="1:7" x14ac:dyDescent="0.25">
      <c r="A176" s="268"/>
      <c r="B176" s="270"/>
      <c r="C176" s="270"/>
      <c r="D176" s="270"/>
      <c r="E176" s="270"/>
      <c r="F176" s="270"/>
      <c r="G176" s="270"/>
    </row>
    <row r="177" spans="1:7" x14ac:dyDescent="0.25">
      <c r="A177" s="268"/>
      <c r="B177" s="270"/>
      <c r="C177" s="270"/>
      <c r="D177" s="270"/>
      <c r="E177" s="270"/>
      <c r="F177" s="270"/>
      <c r="G177" s="270"/>
    </row>
    <row r="178" spans="1:7" x14ac:dyDescent="0.25">
      <c r="A178" s="268"/>
      <c r="B178" s="270"/>
      <c r="C178" s="270"/>
      <c r="D178" s="270"/>
      <c r="E178" s="270"/>
      <c r="F178" s="270"/>
      <c r="G178" s="270"/>
    </row>
    <row r="179" spans="1:7" ht="18.75" x14ac:dyDescent="0.25">
      <c r="A179" s="307"/>
      <c r="B179" s="308"/>
      <c r="C179" s="309"/>
      <c r="D179" s="309"/>
      <c r="E179" s="309"/>
      <c r="F179" s="309"/>
      <c r="G179" s="309"/>
    </row>
    <row r="180" spans="1:7" x14ac:dyDescent="0.25">
      <c r="A180" s="291"/>
      <c r="B180" s="291"/>
      <c r="C180" s="291"/>
      <c r="D180" s="291"/>
      <c r="E180" s="291"/>
      <c r="F180" s="291"/>
      <c r="G180" s="291"/>
    </row>
    <row r="181" spans="1:7" x14ac:dyDescent="0.25">
      <c r="A181" s="268"/>
      <c r="B181" s="270"/>
      <c r="C181" s="301"/>
      <c r="D181" s="268"/>
      <c r="E181" s="269"/>
      <c r="F181" s="277"/>
      <c r="G181" s="277"/>
    </row>
    <row r="182" spans="1:7" x14ac:dyDescent="0.25">
      <c r="A182" s="269"/>
      <c r="B182" s="310"/>
      <c r="C182" s="269"/>
      <c r="D182" s="269"/>
      <c r="E182" s="269"/>
      <c r="F182" s="277"/>
      <c r="G182" s="277"/>
    </row>
    <row r="183" spans="1:7" x14ac:dyDescent="0.25">
      <c r="A183" s="268"/>
      <c r="B183" s="270"/>
      <c r="C183" s="269"/>
      <c r="D183" s="269"/>
      <c r="E183" s="269"/>
      <c r="F183" s="277"/>
      <c r="G183" s="277"/>
    </row>
    <row r="184" spans="1:7" x14ac:dyDescent="0.25">
      <c r="A184" s="268"/>
      <c r="B184" s="270"/>
      <c r="C184" s="301"/>
      <c r="D184" s="311"/>
      <c r="E184" s="269"/>
      <c r="F184" s="257"/>
      <c r="G184" s="257"/>
    </row>
    <row r="185" spans="1:7" x14ac:dyDescent="0.25">
      <c r="A185" s="268"/>
      <c r="B185" s="270"/>
      <c r="C185" s="301"/>
      <c r="D185" s="311"/>
      <c r="E185" s="269"/>
      <c r="F185" s="257"/>
      <c r="G185" s="257"/>
    </row>
    <row r="186" spans="1:7" x14ac:dyDescent="0.25">
      <c r="A186" s="268"/>
      <c r="B186" s="270"/>
      <c r="C186" s="301"/>
      <c r="D186" s="311"/>
      <c r="E186" s="269"/>
      <c r="F186" s="257"/>
      <c r="G186" s="257"/>
    </row>
    <row r="187" spans="1:7" x14ac:dyDescent="0.25">
      <c r="A187" s="268"/>
      <c r="B187" s="270"/>
      <c r="C187" s="301"/>
      <c r="D187" s="311"/>
      <c r="E187" s="269"/>
      <c r="F187" s="257"/>
      <c r="G187" s="257"/>
    </row>
    <row r="188" spans="1:7" x14ac:dyDescent="0.25">
      <c r="A188" s="268"/>
      <c r="B188" s="270"/>
      <c r="C188" s="301"/>
      <c r="D188" s="311"/>
      <c r="E188" s="269"/>
      <c r="F188" s="257"/>
      <c r="G188" s="257"/>
    </row>
    <row r="189" spans="1:7" x14ac:dyDescent="0.25">
      <c r="A189" s="268"/>
      <c r="B189" s="270"/>
      <c r="C189" s="301"/>
      <c r="D189" s="311"/>
      <c r="E189" s="269"/>
      <c r="F189" s="257"/>
      <c r="G189" s="257"/>
    </row>
    <row r="190" spans="1:7" x14ac:dyDescent="0.25">
      <c r="A190" s="268"/>
      <c r="B190" s="270"/>
      <c r="C190" s="301"/>
      <c r="D190" s="311"/>
      <c r="E190" s="269"/>
      <c r="F190" s="257"/>
      <c r="G190" s="257"/>
    </row>
    <row r="191" spans="1:7" x14ac:dyDescent="0.25">
      <c r="A191" s="268"/>
      <c r="B191" s="270"/>
      <c r="C191" s="301"/>
      <c r="D191" s="311"/>
      <c r="E191" s="269"/>
      <c r="F191" s="257"/>
      <c r="G191" s="257"/>
    </row>
    <row r="192" spans="1:7" x14ac:dyDescent="0.25">
      <c r="A192" s="268"/>
      <c r="B192" s="270"/>
      <c r="C192" s="301"/>
      <c r="D192" s="311"/>
      <c r="E192" s="269"/>
      <c r="F192" s="257"/>
      <c r="G192" s="257"/>
    </row>
    <row r="193" spans="1:7" x14ac:dyDescent="0.25">
      <c r="A193" s="268"/>
      <c r="B193" s="270"/>
      <c r="C193" s="301"/>
      <c r="D193" s="311"/>
      <c r="E193" s="270"/>
      <c r="F193" s="257"/>
      <c r="G193" s="257"/>
    </row>
    <row r="194" spans="1:7" x14ac:dyDescent="0.25">
      <c r="A194" s="268"/>
      <c r="B194" s="270"/>
      <c r="C194" s="301"/>
      <c r="D194" s="311"/>
      <c r="E194" s="270"/>
      <c r="F194" s="257"/>
      <c r="G194" s="257"/>
    </row>
    <row r="195" spans="1:7" x14ac:dyDescent="0.25">
      <c r="A195" s="268"/>
      <c r="B195" s="270"/>
      <c r="C195" s="301"/>
      <c r="D195" s="311"/>
      <c r="E195" s="270"/>
      <c r="F195" s="257"/>
      <c r="G195" s="257"/>
    </row>
    <row r="196" spans="1:7" x14ac:dyDescent="0.25">
      <c r="A196" s="268"/>
      <c r="B196" s="270"/>
      <c r="C196" s="301"/>
      <c r="D196" s="311"/>
      <c r="E196" s="270"/>
      <c r="F196" s="257"/>
      <c r="G196" s="257"/>
    </row>
    <row r="197" spans="1:7" x14ac:dyDescent="0.25">
      <c r="A197" s="268"/>
      <c r="B197" s="270"/>
      <c r="C197" s="301"/>
      <c r="D197" s="311"/>
      <c r="E197" s="270"/>
      <c r="F197" s="257"/>
      <c r="G197" s="257"/>
    </row>
    <row r="198" spans="1:7" x14ac:dyDescent="0.25">
      <c r="A198" s="268"/>
      <c r="B198" s="270"/>
      <c r="C198" s="301"/>
      <c r="D198" s="311"/>
      <c r="E198" s="270"/>
      <c r="F198" s="257"/>
      <c r="G198" s="257"/>
    </row>
    <row r="199" spans="1:7" x14ac:dyDescent="0.25">
      <c r="A199" s="268"/>
      <c r="B199" s="270"/>
      <c r="C199" s="301"/>
      <c r="D199" s="311"/>
      <c r="E199" s="268"/>
      <c r="F199" s="257"/>
      <c r="G199" s="257"/>
    </row>
    <row r="200" spans="1:7" x14ac:dyDescent="0.25">
      <c r="A200" s="268"/>
      <c r="B200" s="270"/>
      <c r="C200" s="301"/>
      <c r="D200" s="311"/>
      <c r="E200" s="312"/>
      <c r="F200" s="257"/>
      <c r="G200" s="257"/>
    </row>
    <row r="201" spans="1:7" x14ac:dyDescent="0.25">
      <c r="A201" s="268"/>
      <c r="B201" s="270"/>
      <c r="C201" s="301"/>
      <c r="D201" s="311"/>
      <c r="E201" s="312"/>
      <c r="F201" s="257"/>
      <c r="G201" s="257"/>
    </row>
    <row r="202" spans="1:7" x14ac:dyDescent="0.25">
      <c r="A202" s="268"/>
      <c r="B202" s="270"/>
      <c r="C202" s="301"/>
      <c r="D202" s="311"/>
      <c r="E202" s="312"/>
      <c r="F202" s="257"/>
      <c r="G202" s="257"/>
    </row>
    <row r="203" spans="1:7" x14ac:dyDescent="0.25">
      <c r="A203" s="268"/>
      <c r="B203" s="270"/>
      <c r="C203" s="301"/>
      <c r="D203" s="311"/>
      <c r="E203" s="312"/>
      <c r="F203" s="257"/>
      <c r="G203" s="257"/>
    </row>
    <row r="204" spans="1:7" x14ac:dyDescent="0.25">
      <c r="A204" s="268"/>
      <c r="B204" s="270"/>
      <c r="C204" s="301"/>
      <c r="D204" s="311"/>
      <c r="E204" s="312"/>
      <c r="F204" s="257"/>
      <c r="G204" s="257"/>
    </row>
    <row r="205" spans="1:7" x14ac:dyDescent="0.25">
      <c r="A205" s="268"/>
      <c r="B205" s="270"/>
      <c r="C205" s="301"/>
      <c r="D205" s="311"/>
      <c r="E205" s="312"/>
      <c r="F205" s="257"/>
      <c r="G205" s="257"/>
    </row>
    <row r="206" spans="1:7" x14ac:dyDescent="0.25">
      <c r="A206" s="268"/>
      <c r="B206" s="270"/>
      <c r="C206" s="301"/>
      <c r="D206" s="311"/>
      <c r="E206" s="312"/>
      <c r="F206" s="257"/>
      <c r="G206" s="257"/>
    </row>
    <row r="207" spans="1:7" x14ac:dyDescent="0.25">
      <c r="A207" s="268"/>
      <c r="B207" s="270"/>
      <c r="C207" s="301"/>
      <c r="D207" s="311"/>
      <c r="E207" s="312"/>
      <c r="F207" s="257"/>
      <c r="G207" s="257"/>
    </row>
    <row r="208" spans="1:7" x14ac:dyDescent="0.25">
      <c r="A208" s="268"/>
      <c r="B208" s="313"/>
      <c r="C208" s="314"/>
      <c r="D208" s="315"/>
      <c r="E208" s="312"/>
      <c r="F208" s="316"/>
      <c r="G208" s="316"/>
    </row>
    <row r="209" spans="1:7" x14ac:dyDescent="0.25">
      <c r="A209" s="291"/>
      <c r="B209" s="291"/>
      <c r="C209" s="291"/>
      <c r="D209" s="291"/>
      <c r="E209" s="291"/>
      <c r="F209" s="291"/>
      <c r="G209" s="291"/>
    </row>
    <row r="210" spans="1:7" x14ac:dyDescent="0.25">
      <c r="A210" s="268"/>
      <c r="B210" s="268"/>
      <c r="C210" s="256"/>
      <c r="D210" s="268"/>
      <c r="E210" s="268"/>
      <c r="F210" s="296"/>
      <c r="G210" s="296"/>
    </row>
    <row r="211" spans="1:7" x14ac:dyDescent="0.25">
      <c r="A211" s="268"/>
      <c r="B211" s="268"/>
      <c r="C211" s="268"/>
      <c r="D211" s="268"/>
      <c r="E211" s="268"/>
      <c r="F211" s="296"/>
      <c r="G211" s="296"/>
    </row>
    <row r="212" spans="1:7" x14ac:dyDescent="0.25">
      <c r="A212" s="268"/>
      <c r="B212" s="270"/>
      <c r="C212" s="268"/>
      <c r="D212" s="268"/>
      <c r="E212" s="268"/>
      <c r="F212" s="296"/>
      <c r="G212" s="296"/>
    </row>
    <row r="213" spans="1:7" x14ac:dyDescent="0.25">
      <c r="A213" s="268"/>
      <c r="B213" s="268"/>
      <c r="C213" s="301"/>
      <c r="D213" s="311"/>
      <c r="E213" s="268"/>
      <c r="F213" s="257"/>
      <c r="G213" s="257"/>
    </row>
    <row r="214" spans="1:7" x14ac:dyDescent="0.25">
      <c r="A214" s="268"/>
      <c r="B214" s="268"/>
      <c r="C214" s="301"/>
      <c r="D214" s="311"/>
      <c r="E214" s="268"/>
      <c r="F214" s="257"/>
      <c r="G214" s="257"/>
    </row>
    <row r="215" spans="1:7" x14ac:dyDescent="0.25">
      <c r="A215" s="268"/>
      <c r="B215" s="268"/>
      <c r="C215" s="301"/>
      <c r="D215" s="311"/>
      <c r="E215" s="268"/>
      <c r="F215" s="257"/>
      <c r="G215" s="257"/>
    </row>
    <row r="216" spans="1:7" x14ac:dyDescent="0.25">
      <c r="A216" s="268"/>
      <c r="B216" s="268"/>
      <c r="C216" s="301"/>
      <c r="D216" s="311"/>
      <c r="E216" s="268"/>
      <c r="F216" s="257"/>
      <c r="G216" s="257"/>
    </row>
    <row r="217" spans="1:7" x14ac:dyDescent="0.25">
      <c r="A217" s="268"/>
      <c r="B217" s="268"/>
      <c r="C217" s="301"/>
      <c r="D217" s="311"/>
      <c r="E217" s="268"/>
      <c r="F217" s="257"/>
      <c r="G217" s="257"/>
    </row>
    <row r="218" spans="1:7" x14ac:dyDescent="0.25">
      <c r="A218" s="268"/>
      <c r="B218" s="268"/>
      <c r="C218" s="301"/>
      <c r="D218" s="311"/>
      <c r="E218" s="268"/>
      <c r="F218" s="257"/>
      <c r="G218" s="257"/>
    </row>
    <row r="219" spans="1:7" x14ac:dyDescent="0.25">
      <c r="A219" s="268"/>
      <c r="B219" s="268"/>
      <c r="C219" s="301"/>
      <c r="D219" s="311"/>
      <c r="E219" s="268"/>
      <c r="F219" s="257"/>
      <c r="G219" s="257"/>
    </row>
    <row r="220" spans="1:7" x14ac:dyDescent="0.25">
      <c r="A220" s="268"/>
      <c r="B220" s="268"/>
      <c r="C220" s="301"/>
      <c r="D220" s="311"/>
      <c r="E220" s="268"/>
      <c r="F220" s="257"/>
      <c r="G220" s="257"/>
    </row>
    <row r="221" spans="1:7" x14ac:dyDescent="0.25">
      <c r="A221" s="268"/>
      <c r="B221" s="313"/>
      <c r="C221" s="301"/>
      <c r="D221" s="311"/>
      <c r="E221" s="268"/>
      <c r="F221" s="257"/>
      <c r="G221" s="257"/>
    </row>
    <row r="222" spans="1:7" x14ac:dyDescent="0.25">
      <c r="A222" s="268"/>
      <c r="B222" s="297"/>
      <c r="C222" s="301"/>
      <c r="D222" s="311"/>
      <c r="E222" s="268"/>
      <c r="F222" s="257"/>
      <c r="G222" s="257"/>
    </row>
    <row r="223" spans="1:7" x14ac:dyDescent="0.25">
      <c r="A223" s="268"/>
      <c r="B223" s="297"/>
      <c r="C223" s="301"/>
      <c r="D223" s="311"/>
      <c r="E223" s="268"/>
      <c r="F223" s="257"/>
      <c r="G223" s="257"/>
    </row>
    <row r="224" spans="1:7" x14ac:dyDescent="0.25">
      <c r="A224" s="268"/>
      <c r="B224" s="297"/>
      <c r="C224" s="301"/>
      <c r="D224" s="311"/>
      <c r="E224" s="268"/>
      <c r="F224" s="257"/>
      <c r="G224" s="257"/>
    </row>
    <row r="225" spans="1:7" x14ac:dyDescent="0.25">
      <c r="A225" s="268"/>
      <c r="B225" s="297"/>
      <c r="C225" s="301"/>
      <c r="D225" s="311"/>
      <c r="E225" s="268"/>
      <c r="F225" s="257"/>
      <c r="G225" s="257"/>
    </row>
    <row r="226" spans="1:7" x14ac:dyDescent="0.25">
      <c r="A226" s="268"/>
      <c r="B226" s="297"/>
      <c r="C226" s="301"/>
      <c r="D226" s="311"/>
      <c r="E226" s="268"/>
      <c r="F226" s="257"/>
      <c r="G226" s="257"/>
    </row>
    <row r="227" spans="1:7" x14ac:dyDescent="0.25">
      <c r="A227" s="268"/>
      <c r="B227" s="297"/>
      <c r="C227" s="301"/>
      <c r="D227" s="311"/>
      <c r="E227" s="268"/>
      <c r="F227" s="257"/>
      <c r="G227" s="257"/>
    </row>
    <row r="228" spans="1:7" x14ac:dyDescent="0.25">
      <c r="A228" s="268"/>
      <c r="B228" s="297"/>
      <c r="C228" s="268"/>
      <c r="D228" s="268"/>
      <c r="E228" s="268"/>
      <c r="F228" s="257"/>
      <c r="G228" s="257"/>
    </row>
    <row r="229" spans="1:7" x14ac:dyDescent="0.25">
      <c r="A229" s="268"/>
      <c r="B229" s="297"/>
      <c r="C229" s="268"/>
      <c r="D229" s="268"/>
      <c r="E229" s="268"/>
      <c r="F229" s="257"/>
      <c r="G229" s="257"/>
    </row>
    <row r="230" spans="1:7" x14ac:dyDescent="0.25">
      <c r="A230" s="268"/>
      <c r="B230" s="297"/>
      <c r="C230" s="268"/>
      <c r="D230" s="268"/>
      <c r="E230" s="268"/>
      <c r="F230" s="257"/>
      <c r="G230" s="257"/>
    </row>
    <row r="231" spans="1:7" x14ac:dyDescent="0.25">
      <c r="A231" s="291"/>
      <c r="B231" s="291"/>
      <c r="C231" s="291"/>
      <c r="D231" s="291"/>
      <c r="E231" s="291"/>
      <c r="F231" s="291"/>
      <c r="G231" s="291"/>
    </row>
    <row r="232" spans="1:7" x14ac:dyDescent="0.25">
      <c r="A232" s="268"/>
      <c r="B232" s="268"/>
      <c r="C232" s="256"/>
      <c r="D232" s="268"/>
      <c r="E232" s="268"/>
      <c r="F232" s="296"/>
      <c r="G232" s="296"/>
    </row>
    <row r="233" spans="1:7" x14ac:dyDescent="0.25">
      <c r="A233" s="268"/>
      <c r="B233" s="268"/>
      <c r="C233" s="268"/>
      <c r="D233" s="268"/>
      <c r="E233" s="268"/>
      <c r="F233" s="296"/>
      <c r="G233" s="296"/>
    </row>
    <row r="234" spans="1:7" x14ac:dyDescent="0.25">
      <c r="A234" s="268"/>
      <c r="B234" s="270"/>
      <c r="C234" s="268"/>
      <c r="D234" s="268"/>
      <c r="E234" s="268"/>
      <c r="F234" s="296"/>
      <c r="G234" s="296"/>
    </row>
    <row r="235" spans="1:7" x14ac:dyDescent="0.25">
      <c r="A235" s="268"/>
      <c r="B235" s="268"/>
      <c r="C235" s="301"/>
      <c r="D235" s="311"/>
      <c r="E235" s="268"/>
      <c r="F235" s="257"/>
      <c r="G235" s="257"/>
    </row>
    <row r="236" spans="1:7" x14ac:dyDescent="0.25">
      <c r="A236" s="268"/>
      <c r="B236" s="268"/>
      <c r="C236" s="301"/>
      <c r="D236" s="311"/>
      <c r="E236" s="268"/>
      <c r="F236" s="257"/>
      <c r="G236" s="257"/>
    </row>
    <row r="237" spans="1:7" x14ac:dyDescent="0.25">
      <c r="A237" s="268"/>
      <c r="B237" s="268"/>
      <c r="C237" s="301"/>
      <c r="D237" s="311"/>
      <c r="E237" s="268"/>
      <c r="F237" s="257"/>
      <c r="G237" s="257"/>
    </row>
    <row r="238" spans="1:7" x14ac:dyDescent="0.25">
      <c r="A238" s="268"/>
      <c r="B238" s="268"/>
      <c r="C238" s="301"/>
      <c r="D238" s="311"/>
      <c r="E238" s="268"/>
      <c r="F238" s="257"/>
      <c r="G238" s="257"/>
    </row>
    <row r="239" spans="1:7" x14ac:dyDescent="0.25">
      <c r="A239" s="268"/>
      <c r="B239" s="268"/>
      <c r="C239" s="301"/>
      <c r="D239" s="311"/>
      <c r="E239" s="268"/>
      <c r="F239" s="257"/>
      <c r="G239" s="257"/>
    </row>
    <row r="240" spans="1:7" x14ac:dyDescent="0.25">
      <c r="A240" s="268"/>
      <c r="B240" s="268"/>
      <c r="C240" s="301"/>
      <c r="D240" s="311"/>
      <c r="E240" s="268"/>
      <c r="F240" s="257"/>
      <c r="G240" s="257"/>
    </row>
    <row r="241" spans="1:7" x14ac:dyDescent="0.25">
      <c r="A241" s="268"/>
      <c r="B241" s="268"/>
      <c r="C241" s="301"/>
      <c r="D241" s="311"/>
      <c r="E241" s="268"/>
      <c r="F241" s="257"/>
      <c r="G241" s="257"/>
    </row>
    <row r="242" spans="1:7" x14ac:dyDescent="0.25">
      <c r="A242" s="268"/>
      <c r="B242" s="268"/>
      <c r="C242" s="301"/>
      <c r="D242" s="311"/>
      <c r="E242" s="268"/>
      <c r="F242" s="257"/>
      <c r="G242" s="257"/>
    </row>
    <row r="243" spans="1:7" x14ac:dyDescent="0.25">
      <c r="A243" s="268"/>
      <c r="B243" s="313"/>
      <c r="C243" s="301"/>
      <c r="D243" s="311"/>
      <c r="E243" s="268"/>
      <c r="F243" s="257"/>
      <c r="G243" s="257"/>
    </row>
    <row r="244" spans="1:7" x14ac:dyDescent="0.25">
      <c r="A244" s="268"/>
      <c r="B244" s="297"/>
      <c r="C244" s="301"/>
      <c r="D244" s="311"/>
      <c r="E244" s="268"/>
      <c r="F244" s="257"/>
      <c r="G244" s="257"/>
    </row>
    <row r="245" spans="1:7" x14ac:dyDescent="0.25">
      <c r="A245" s="268"/>
      <c r="B245" s="297"/>
      <c r="C245" s="301"/>
      <c r="D245" s="311"/>
      <c r="E245" s="268"/>
      <c r="F245" s="257"/>
      <c r="G245" s="257"/>
    </row>
    <row r="246" spans="1:7" x14ac:dyDescent="0.25">
      <c r="A246" s="268"/>
      <c r="B246" s="297"/>
      <c r="C246" s="301"/>
      <c r="D246" s="311"/>
      <c r="E246" s="268"/>
      <c r="F246" s="257"/>
      <c r="G246" s="257"/>
    </row>
    <row r="247" spans="1:7" x14ac:dyDescent="0.25">
      <c r="A247" s="268"/>
      <c r="B247" s="297"/>
      <c r="C247" s="301"/>
      <c r="D247" s="311"/>
      <c r="E247" s="268"/>
      <c r="F247" s="257"/>
      <c r="G247" s="257"/>
    </row>
    <row r="248" spans="1:7" x14ac:dyDescent="0.25">
      <c r="A248" s="268"/>
      <c r="B248" s="297"/>
      <c r="C248" s="301"/>
      <c r="D248" s="311"/>
      <c r="E248" s="268"/>
      <c r="F248" s="257"/>
      <c r="G248" s="257"/>
    </row>
    <row r="249" spans="1:7" x14ac:dyDescent="0.25">
      <c r="A249" s="268"/>
      <c r="B249" s="297"/>
      <c r="C249" s="301"/>
      <c r="D249" s="311"/>
      <c r="E249" s="268"/>
      <c r="F249" s="257"/>
      <c r="G249" s="257"/>
    </row>
    <row r="250" spans="1:7" x14ac:dyDescent="0.25">
      <c r="A250" s="268"/>
      <c r="B250" s="297"/>
      <c r="C250" s="268"/>
      <c r="D250" s="268"/>
      <c r="E250" s="268"/>
      <c r="F250" s="317"/>
      <c r="G250" s="317"/>
    </row>
    <row r="251" spans="1:7" x14ac:dyDescent="0.25">
      <c r="A251" s="268"/>
      <c r="B251" s="297"/>
      <c r="C251" s="268"/>
      <c r="D251" s="268"/>
      <c r="E251" s="268"/>
      <c r="F251" s="317"/>
      <c r="G251" s="317"/>
    </row>
    <row r="252" spans="1:7" x14ac:dyDescent="0.25">
      <c r="A252" s="268"/>
      <c r="B252" s="297"/>
      <c r="C252" s="268"/>
      <c r="D252" s="268"/>
      <c r="E252" s="268"/>
      <c r="F252" s="317"/>
      <c r="G252" s="317"/>
    </row>
    <row r="253" spans="1:7" x14ac:dyDescent="0.25">
      <c r="A253" s="291"/>
      <c r="B253" s="291"/>
      <c r="C253" s="291"/>
      <c r="D253" s="291"/>
      <c r="E253" s="291"/>
      <c r="F253" s="291"/>
      <c r="G253" s="291"/>
    </row>
    <row r="254" spans="1:7" x14ac:dyDescent="0.25">
      <c r="A254" s="268"/>
      <c r="B254" s="268"/>
      <c r="C254" s="256"/>
      <c r="D254" s="268"/>
      <c r="E254" s="312"/>
      <c r="F254" s="312"/>
      <c r="G254" s="312"/>
    </row>
    <row r="255" spans="1:7" x14ac:dyDescent="0.25">
      <c r="A255" s="268"/>
      <c r="B255" s="268"/>
      <c r="C255" s="256"/>
      <c r="D255" s="268"/>
      <c r="E255" s="312"/>
      <c r="F255" s="312"/>
      <c r="G255" s="267"/>
    </row>
    <row r="256" spans="1:7" x14ac:dyDescent="0.25">
      <c r="A256" s="268"/>
      <c r="B256" s="268"/>
      <c r="C256" s="256"/>
      <c r="D256" s="268"/>
      <c r="E256" s="312"/>
      <c r="F256" s="312"/>
      <c r="G256" s="267"/>
    </row>
    <row r="257" spans="1:7" x14ac:dyDescent="0.25">
      <c r="A257" s="268"/>
      <c r="B257" s="270"/>
      <c r="C257" s="256"/>
      <c r="D257" s="269"/>
      <c r="E257" s="269"/>
      <c r="F257" s="277"/>
      <c r="G257" s="277"/>
    </row>
    <row r="258" spans="1:7" x14ac:dyDescent="0.25">
      <c r="A258" s="268"/>
      <c r="B258" s="268"/>
      <c r="C258" s="256"/>
      <c r="D258" s="268"/>
      <c r="E258" s="312"/>
      <c r="F258" s="312"/>
      <c r="G258" s="267"/>
    </row>
    <row r="259" spans="1:7" x14ac:dyDescent="0.25">
      <c r="A259" s="268"/>
      <c r="B259" s="297"/>
      <c r="C259" s="256"/>
      <c r="D259" s="268"/>
      <c r="E259" s="312"/>
      <c r="F259" s="312"/>
      <c r="G259" s="267"/>
    </row>
    <row r="260" spans="1:7" x14ac:dyDescent="0.25">
      <c r="A260" s="268"/>
      <c r="B260" s="297"/>
      <c r="C260" s="318"/>
      <c r="D260" s="268"/>
      <c r="E260" s="312"/>
      <c r="F260" s="312"/>
      <c r="G260" s="267"/>
    </row>
    <row r="261" spans="1:7" x14ac:dyDescent="0.25">
      <c r="A261" s="268"/>
      <c r="B261" s="297"/>
      <c r="C261" s="256"/>
      <c r="D261" s="268"/>
      <c r="E261" s="312"/>
      <c r="F261" s="312"/>
      <c r="G261" s="267"/>
    </row>
    <row r="262" spans="1:7" x14ac:dyDescent="0.25">
      <c r="A262" s="268"/>
      <c r="B262" s="297"/>
      <c r="C262" s="256"/>
      <c r="D262" s="268"/>
      <c r="E262" s="312"/>
      <c r="F262" s="312"/>
      <c r="G262" s="267"/>
    </row>
    <row r="263" spans="1:7" x14ac:dyDescent="0.25">
      <c r="A263" s="268"/>
      <c r="B263" s="297"/>
      <c r="C263" s="256"/>
      <c r="D263" s="268"/>
      <c r="E263" s="312"/>
      <c r="F263" s="312"/>
      <c r="G263" s="267"/>
    </row>
    <row r="264" spans="1:7" x14ac:dyDescent="0.25">
      <c r="A264" s="268"/>
      <c r="B264" s="297"/>
      <c r="C264" s="256"/>
      <c r="D264" s="268"/>
      <c r="E264" s="312"/>
      <c r="F264" s="312"/>
      <c r="G264" s="267"/>
    </row>
    <row r="265" spans="1:7" x14ac:dyDescent="0.25">
      <c r="A265" s="268"/>
      <c r="B265" s="297"/>
      <c r="C265" s="256"/>
      <c r="D265" s="268"/>
      <c r="E265" s="312"/>
      <c r="F265" s="312"/>
      <c r="G265" s="267"/>
    </row>
    <row r="266" spans="1:7" x14ac:dyDescent="0.25">
      <c r="A266" s="268"/>
      <c r="B266" s="297"/>
      <c r="C266" s="256"/>
      <c r="D266" s="268"/>
      <c r="E266" s="312"/>
      <c r="F266" s="312"/>
      <c r="G266" s="267"/>
    </row>
    <row r="267" spans="1:7" x14ac:dyDescent="0.25">
      <c r="A267" s="268"/>
      <c r="B267" s="297"/>
      <c r="C267" s="256"/>
      <c r="D267" s="268"/>
      <c r="E267" s="312"/>
      <c r="F267" s="312"/>
      <c r="G267" s="267"/>
    </row>
    <row r="268" spans="1:7" x14ac:dyDescent="0.25">
      <c r="A268" s="268"/>
      <c r="B268" s="297"/>
      <c r="C268" s="256"/>
      <c r="D268" s="268"/>
      <c r="E268" s="312"/>
      <c r="F268" s="312"/>
      <c r="G268" s="267"/>
    </row>
    <row r="269" spans="1:7" x14ac:dyDescent="0.25">
      <c r="A269" s="268"/>
      <c r="B269" s="297"/>
      <c r="C269" s="256"/>
      <c r="D269" s="268"/>
      <c r="E269" s="312"/>
      <c r="F269" s="312"/>
      <c r="G269" s="267"/>
    </row>
    <row r="270" spans="1:7" x14ac:dyDescent="0.25">
      <c r="A270" s="291"/>
      <c r="B270" s="291"/>
      <c r="C270" s="291"/>
      <c r="D270" s="291"/>
      <c r="E270" s="291"/>
      <c r="F270" s="291"/>
      <c r="G270" s="291"/>
    </row>
    <row r="271" spans="1:7" x14ac:dyDescent="0.25">
      <c r="A271" s="268"/>
      <c r="B271" s="268"/>
      <c r="C271" s="256"/>
      <c r="D271" s="268"/>
      <c r="E271" s="267"/>
      <c r="F271" s="267"/>
      <c r="G271" s="267"/>
    </row>
    <row r="272" spans="1:7" x14ac:dyDescent="0.25">
      <c r="A272" s="268"/>
      <c r="B272" s="268"/>
      <c r="C272" s="256"/>
      <c r="D272" s="268"/>
      <c r="E272" s="267"/>
      <c r="F272" s="267"/>
      <c r="G272" s="267"/>
    </row>
    <row r="273" spans="1:7" x14ac:dyDescent="0.25">
      <c r="A273" s="268"/>
      <c r="B273" s="268"/>
      <c r="C273" s="256"/>
      <c r="D273" s="268"/>
      <c r="E273" s="267"/>
      <c r="F273" s="267"/>
      <c r="G273" s="267"/>
    </row>
    <row r="274" spans="1:7" x14ac:dyDescent="0.25">
      <c r="A274" s="268"/>
      <c r="B274" s="268"/>
      <c r="C274" s="256"/>
      <c r="D274" s="268"/>
      <c r="E274" s="267"/>
      <c r="F274" s="267"/>
      <c r="G274" s="267"/>
    </row>
    <row r="275" spans="1:7" x14ac:dyDescent="0.25">
      <c r="A275" s="268"/>
      <c r="B275" s="268"/>
      <c r="C275" s="256"/>
      <c r="D275" s="268"/>
      <c r="E275" s="267"/>
      <c r="F275" s="267"/>
      <c r="G275" s="267"/>
    </row>
    <row r="276" spans="1:7" x14ac:dyDescent="0.25">
      <c r="A276" s="268"/>
      <c r="B276" s="268"/>
      <c r="C276" s="256"/>
      <c r="D276" s="268"/>
      <c r="E276" s="267"/>
      <c r="F276" s="267"/>
      <c r="G276" s="267"/>
    </row>
    <row r="277" spans="1:7" x14ac:dyDescent="0.25">
      <c r="A277" s="291"/>
      <c r="B277" s="291"/>
      <c r="C277" s="291"/>
      <c r="D277" s="291"/>
      <c r="E277" s="291"/>
      <c r="F277" s="291"/>
      <c r="G277" s="291"/>
    </row>
    <row r="278" spans="1:7" x14ac:dyDescent="0.25">
      <c r="A278" s="268"/>
      <c r="B278" s="270"/>
      <c r="C278" s="268"/>
      <c r="D278" s="268"/>
      <c r="E278" s="271"/>
      <c r="F278" s="271"/>
      <c r="G278" s="271"/>
    </row>
    <row r="279" spans="1:7" x14ac:dyDescent="0.25">
      <c r="A279" s="268"/>
      <c r="B279" s="270"/>
      <c r="C279" s="268"/>
      <c r="D279" s="268"/>
      <c r="E279" s="271"/>
      <c r="F279" s="271"/>
      <c r="G279" s="271"/>
    </row>
    <row r="280" spans="1:7" x14ac:dyDescent="0.25">
      <c r="A280" s="268"/>
      <c r="B280" s="270"/>
      <c r="C280" s="268"/>
      <c r="D280" s="268"/>
      <c r="E280" s="271"/>
      <c r="F280" s="271"/>
      <c r="G280" s="271"/>
    </row>
    <row r="281" spans="1:7" x14ac:dyDescent="0.25">
      <c r="A281" s="268"/>
      <c r="B281" s="270"/>
      <c r="C281" s="268"/>
      <c r="D281" s="268"/>
      <c r="E281" s="271"/>
      <c r="F281" s="271"/>
      <c r="G281" s="271"/>
    </row>
    <row r="282" spans="1:7" x14ac:dyDescent="0.25">
      <c r="A282" s="268"/>
      <c r="B282" s="270"/>
      <c r="C282" s="268"/>
      <c r="D282" s="268"/>
      <c r="E282" s="271"/>
      <c r="F282" s="271"/>
      <c r="G282" s="271"/>
    </row>
    <row r="283" spans="1:7" x14ac:dyDescent="0.25">
      <c r="A283" s="268"/>
      <c r="B283" s="270"/>
      <c r="C283" s="268"/>
      <c r="D283" s="268"/>
      <c r="E283" s="271"/>
      <c r="F283" s="271"/>
      <c r="G283" s="271"/>
    </row>
    <row r="284" spans="1:7" x14ac:dyDescent="0.25">
      <c r="A284" s="268"/>
      <c r="B284" s="270"/>
      <c r="C284" s="268"/>
      <c r="D284" s="268"/>
      <c r="E284" s="271"/>
      <c r="F284" s="271"/>
      <c r="G284" s="271"/>
    </row>
    <row r="285" spans="1:7" x14ac:dyDescent="0.25">
      <c r="A285" s="268"/>
      <c r="B285" s="270"/>
      <c r="C285" s="268"/>
      <c r="D285" s="268"/>
      <c r="E285" s="271"/>
      <c r="F285" s="271"/>
      <c r="G285" s="271"/>
    </row>
    <row r="286" spans="1:7" x14ac:dyDescent="0.25">
      <c r="A286" s="268"/>
      <c r="B286" s="270"/>
      <c r="C286" s="268"/>
      <c r="D286" s="268"/>
      <c r="E286" s="271"/>
      <c r="F286" s="271"/>
      <c r="G286" s="271"/>
    </row>
    <row r="287" spans="1:7" x14ac:dyDescent="0.25">
      <c r="A287" s="268"/>
      <c r="B287" s="270"/>
      <c r="C287" s="268"/>
      <c r="D287" s="268"/>
      <c r="E287" s="271"/>
      <c r="F287" s="271"/>
      <c r="G287" s="271"/>
    </row>
    <row r="288" spans="1:7" x14ac:dyDescent="0.25">
      <c r="A288" s="268"/>
      <c r="B288" s="270"/>
      <c r="C288" s="268"/>
      <c r="D288" s="268"/>
      <c r="E288" s="271"/>
      <c r="F288" s="271"/>
      <c r="G288" s="271"/>
    </row>
    <row r="289" spans="1:7" x14ac:dyDescent="0.25">
      <c r="A289" s="268"/>
      <c r="B289" s="270"/>
      <c r="C289" s="268"/>
      <c r="D289" s="268"/>
      <c r="E289" s="271"/>
      <c r="F289" s="271"/>
      <c r="G289" s="271"/>
    </row>
    <row r="290" spans="1:7" x14ac:dyDescent="0.25">
      <c r="A290" s="268"/>
      <c r="B290" s="270"/>
      <c r="C290" s="268"/>
      <c r="D290" s="268"/>
      <c r="E290" s="271"/>
      <c r="F290" s="271"/>
      <c r="G290" s="271"/>
    </row>
    <row r="291" spans="1:7" x14ac:dyDescent="0.25">
      <c r="A291" s="268"/>
      <c r="B291" s="270"/>
      <c r="C291" s="268"/>
      <c r="D291" s="268"/>
      <c r="E291" s="271"/>
      <c r="F291" s="271"/>
      <c r="G291" s="271"/>
    </row>
    <row r="292" spans="1:7" x14ac:dyDescent="0.25">
      <c r="A292" s="268"/>
      <c r="B292" s="270"/>
      <c r="C292" s="268"/>
      <c r="D292" s="268"/>
      <c r="E292" s="271"/>
      <c r="F292" s="271"/>
      <c r="G292" s="271"/>
    </row>
    <row r="293" spans="1:7" x14ac:dyDescent="0.25">
      <c r="A293" s="268"/>
      <c r="B293" s="270"/>
      <c r="C293" s="268"/>
      <c r="D293" s="268"/>
      <c r="E293" s="271"/>
      <c r="F293" s="271"/>
      <c r="G293" s="271"/>
    </row>
    <row r="294" spans="1:7" x14ac:dyDescent="0.25">
      <c r="A294" s="268"/>
      <c r="B294" s="270"/>
      <c r="C294" s="268"/>
      <c r="D294" s="268"/>
      <c r="E294" s="271"/>
      <c r="F294" s="271"/>
      <c r="G294" s="271"/>
    </row>
    <row r="295" spans="1:7" x14ac:dyDescent="0.25">
      <c r="A295" s="268"/>
      <c r="B295" s="270"/>
      <c r="C295" s="268"/>
      <c r="D295" s="268"/>
      <c r="E295" s="271"/>
      <c r="F295" s="271"/>
      <c r="G295" s="271"/>
    </row>
    <row r="296" spans="1:7" x14ac:dyDescent="0.25">
      <c r="A296" s="268"/>
      <c r="B296" s="270"/>
      <c r="C296" s="268"/>
      <c r="D296" s="268"/>
      <c r="E296" s="271"/>
      <c r="F296" s="271"/>
      <c r="G296" s="271"/>
    </row>
    <row r="297" spans="1:7" x14ac:dyDescent="0.25">
      <c r="A297" s="268"/>
      <c r="B297" s="270"/>
      <c r="C297" s="268"/>
      <c r="D297" s="268"/>
      <c r="E297" s="271"/>
      <c r="F297" s="271"/>
      <c r="G297" s="271"/>
    </row>
    <row r="298" spans="1:7" x14ac:dyDescent="0.25">
      <c r="A298" s="268"/>
      <c r="B298" s="270"/>
      <c r="C298" s="268"/>
      <c r="D298" s="268"/>
      <c r="E298" s="271"/>
      <c r="F298" s="271"/>
      <c r="G298" s="271"/>
    </row>
    <row r="299" spans="1:7" x14ac:dyDescent="0.25">
      <c r="A299" s="268"/>
      <c r="B299" s="270"/>
      <c r="C299" s="268"/>
      <c r="D299" s="268"/>
      <c r="E299" s="271"/>
      <c r="F299" s="271"/>
      <c r="G299" s="271"/>
    </row>
    <row r="300" spans="1:7" x14ac:dyDescent="0.25">
      <c r="A300" s="291"/>
      <c r="B300" s="291"/>
      <c r="C300" s="291"/>
      <c r="D300" s="291"/>
      <c r="E300" s="291"/>
      <c r="F300" s="291"/>
      <c r="G300" s="291"/>
    </row>
    <row r="301" spans="1:7" x14ac:dyDescent="0.25">
      <c r="A301" s="268"/>
      <c r="B301" s="270"/>
      <c r="C301" s="268"/>
      <c r="D301" s="268"/>
      <c r="E301" s="271"/>
      <c r="F301" s="271"/>
      <c r="G301" s="271"/>
    </row>
    <row r="302" spans="1:7" x14ac:dyDescent="0.25">
      <c r="A302" s="268"/>
      <c r="B302" s="270"/>
      <c r="C302" s="268"/>
      <c r="D302" s="268"/>
      <c r="E302" s="271"/>
      <c r="F302" s="271"/>
      <c r="G302" s="271"/>
    </row>
    <row r="303" spans="1:7" x14ac:dyDescent="0.25">
      <c r="A303" s="268"/>
      <c r="B303" s="270"/>
      <c r="C303" s="268"/>
      <c r="D303" s="268"/>
      <c r="E303" s="271"/>
      <c r="F303" s="271"/>
      <c r="G303" s="271"/>
    </row>
    <row r="304" spans="1:7" x14ac:dyDescent="0.25">
      <c r="A304" s="268"/>
      <c r="B304" s="270"/>
      <c r="C304" s="268"/>
      <c r="D304" s="268"/>
      <c r="E304" s="271"/>
      <c r="F304" s="271"/>
      <c r="G304" s="271"/>
    </row>
    <row r="305" spans="1:7" x14ac:dyDescent="0.25">
      <c r="A305" s="268"/>
      <c r="B305" s="270"/>
      <c r="C305" s="268"/>
      <c r="D305" s="268"/>
      <c r="E305" s="271"/>
      <c r="F305" s="271"/>
      <c r="G305" s="271"/>
    </row>
    <row r="306" spans="1:7" x14ac:dyDescent="0.25">
      <c r="A306" s="268"/>
      <c r="B306" s="270"/>
      <c r="C306" s="268"/>
      <c r="D306" s="268"/>
      <c r="E306" s="271"/>
      <c r="F306" s="271"/>
      <c r="G306" s="271"/>
    </row>
    <row r="307" spans="1:7" x14ac:dyDescent="0.25">
      <c r="A307" s="268"/>
      <c r="B307" s="270"/>
      <c r="C307" s="268"/>
      <c r="D307" s="268"/>
      <c r="E307" s="271"/>
      <c r="F307" s="271"/>
      <c r="G307" s="271"/>
    </row>
    <row r="308" spans="1:7" x14ac:dyDescent="0.25">
      <c r="A308" s="268"/>
      <c r="B308" s="270"/>
      <c r="C308" s="268"/>
      <c r="D308" s="268"/>
      <c r="E308" s="271"/>
      <c r="F308" s="271"/>
      <c r="G308" s="271"/>
    </row>
    <row r="309" spans="1:7" x14ac:dyDescent="0.25">
      <c r="A309" s="268"/>
      <c r="B309" s="270"/>
      <c r="C309" s="268"/>
      <c r="D309" s="268"/>
      <c r="E309" s="271"/>
      <c r="F309" s="271"/>
      <c r="G309" s="271"/>
    </row>
    <row r="310" spans="1:7" x14ac:dyDescent="0.25">
      <c r="A310" s="268"/>
      <c r="B310" s="270"/>
      <c r="C310" s="268"/>
      <c r="D310" s="268"/>
      <c r="E310" s="271"/>
      <c r="F310" s="271"/>
      <c r="G310" s="271"/>
    </row>
    <row r="311" spans="1:7" x14ac:dyDescent="0.25">
      <c r="A311" s="268"/>
      <c r="B311" s="270"/>
      <c r="C311" s="268"/>
      <c r="D311" s="268"/>
      <c r="E311" s="271"/>
      <c r="F311" s="271"/>
      <c r="G311" s="271"/>
    </row>
    <row r="312" spans="1:7" x14ac:dyDescent="0.25">
      <c r="A312" s="268"/>
      <c r="B312" s="270"/>
      <c r="C312" s="268"/>
      <c r="D312" s="268"/>
      <c r="E312" s="271"/>
      <c r="F312" s="271"/>
      <c r="G312" s="271"/>
    </row>
    <row r="313" spans="1:7" x14ac:dyDescent="0.25">
      <c r="A313" s="268"/>
      <c r="B313" s="270"/>
      <c r="C313" s="268"/>
      <c r="D313" s="268"/>
      <c r="E313" s="271"/>
      <c r="F313" s="271"/>
      <c r="G313" s="271"/>
    </row>
    <row r="314" spans="1:7" x14ac:dyDescent="0.25">
      <c r="A314" s="291"/>
      <c r="B314" s="291"/>
      <c r="C314" s="291"/>
      <c r="D314" s="291"/>
      <c r="E314" s="291"/>
      <c r="F314" s="291"/>
      <c r="G314" s="291"/>
    </row>
    <row r="315" spans="1:7" x14ac:dyDescent="0.25">
      <c r="A315" s="268"/>
      <c r="B315" s="270"/>
      <c r="C315" s="268"/>
      <c r="D315" s="268"/>
      <c r="E315" s="271"/>
      <c r="F315" s="271"/>
      <c r="G315" s="271"/>
    </row>
    <row r="316" spans="1:7" x14ac:dyDescent="0.25">
      <c r="A316" s="268"/>
      <c r="B316" s="266"/>
      <c r="C316" s="268"/>
      <c r="D316" s="268"/>
      <c r="E316" s="271"/>
      <c r="F316" s="271"/>
      <c r="G316" s="271"/>
    </row>
    <row r="317" spans="1:7" x14ac:dyDescent="0.25">
      <c r="A317" s="268"/>
      <c r="B317" s="270"/>
      <c r="C317" s="268"/>
      <c r="D317" s="268"/>
      <c r="E317" s="271"/>
      <c r="F317" s="271"/>
      <c r="G317" s="271"/>
    </row>
    <row r="318" spans="1:7" x14ac:dyDescent="0.25">
      <c r="A318" s="268"/>
      <c r="B318" s="270"/>
      <c r="C318" s="268"/>
      <c r="D318" s="268"/>
      <c r="E318" s="271"/>
      <c r="F318" s="271"/>
      <c r="G318" s="271"/>
    </row>
    <row r="319" spans="1:7" x14ac:dyDescent="0.25">
      <c r="A319" s="268"/>
      <c r="B319" s="270"/>
      <c r="C319" s="268"/>
      <c r="D319" s="268"/>
      <c r="E319" s="271"/>
      <c r="F319" s="271"/>
      <c r="G319" s="271"/>
    </row>
    <row r="320" spans="1:7" x14ac:dyDescent="0.25">
      <c r="A320" s="268"/>
      <c r="B320" s="270"/>
      <c r="C320" s="268"/>
      <c r="D320" s="268"/>
      <c r="E320" s="271"/>
      <c r="F320" s="271"/>
      <c r="G320" s="271"/>
    </row>
    <row r="321" spans="1:7" x14ac:dyDescent="0.25">
      <c r="A321" s="268"/>
      <c r="B321" s="270"/>
      <c r="C321" s="268"/>
      <c r="D321" s="268"/>
      <c r="E321" s="271"/>
      <c r="F321" s="271"/>
      <c r="G321" s="271"/>
    </row>
    <row r="322" spans="1:7" x14ac:dyDescent="0.25">
      <c r="A322" s="268"/>
      <c r="B322" s="270"/>
      <c r="C322" s="268"/>
      <c r="D322" s="268"/>
      <c r="E322" s="271"/>
      <c r="F322" s="271"/>
      <c r="G322" s="271"/>
    </row>
    <row r="323" spans="1:7" x14ac:dyDescent="0.25">
      <c r="A323" s="268"/>
      <c r="B323" s="270"/>
      <c r="C323" s="268"/>
      <c r="D323" s="268"/>
      <c r="E323" s="271"/>
      <c r="F323" s="271"/>
      <c r="G323" s="271"/>
    </row>
    <row r="324" spans="1:7" x14ac:dyDescent="0.25">
      <c r="A324" s="291"/>
      <c r="B324" s="291"/>
      <c r="C324" s="291"/>
      <c r="D324" s="291"/>
      <c r="E324" s="291"/>
      <c r="F324" s="291"/>
      <c r="G324" s="291"/>
    </row>
    <row r="325" spans="1:7" x14ac:dyDescent="0.25">
      <c r="A325" s="268"/>
      <c r="B325" s="270"/>
      <c r="C325" s="268"/>
      <c r="D325" s="268"/>
      <c r="E325" s="271"/>
      <c r="F325" s="271"/>
      <c r="G325" s="271"/>
    </row>
    <row r="326" spans="1:7" x14ac:dyDescent="0.25">
      <c r="A326" s="268"/>
      <c r="B326" s="266"/>
      <c r="C326" s="268"/>
      <c r="D326" s="268"/>
      <c r="E326" s="271"/>
      <c r="F326" s="271"/>
      <c r="G326" s="271"/>
    </row>
    <row r="327" spans="1:7" x14ac:dyDescent="0.25">
      <c r="A327" s="268"/>
      <c r="B327" s="270"/>
      <c r="C327" s="268"/>
      <c r="D327" s="268"/>
      <c r="E327" s="271"/>
      <c r="F327" s="271"/>
      <c r="G327" s="271"/>
    </row>
    <row r="328" spans="1:7" x14ac:dyDescent="0.25">
      <c r="A328" s="268"/>
      <c r="B328" s="268"/>
      <c r="C328" s="268"/>
      <c r="D328" s="268"/>
      <c r="E328" s="271"/>
      <c r="F328" s="271"/>
      <c r="G328" s="271"/>
    </row>
    <row r="329" spans="1:7" x14ac:dyDescent="0.25">
      <c r="A329" s="268"/>
      <c r="B329" s="270"/>
      <c r="C329" s="268"/>
      <c r="D329" s="268"/>
      <c r="E329" s="271"/>
      <c r="F329" s="271"/>
      <c r="G329" s="271"/>
    </row>
    <row r="330" spans="1:7" x14ac:dyDescent="0.25">
      <c r="A330" s="268"/>
      <c r="B330" s="268"/>
      <c r="C330" s="256"/>
      <c r="D330" s="268"/>
      <c r="E330" s="267"/>
      <c r="F330" s="267"/>
      <c r="G330" s="267"/>
    </row>
    <row r="331" spans="1:7" x14ac:dyDescent="0.25">
      <c r="A331" s="268"/>
      <c r="B331" s="268"/>
      <c r="C331" s="256"/>
      <c r="D331" s="268"/>
      <c r="E331" s="267"/>
      <c r="F331" s="267"/>
      <c r="G331" s="267"/>
    </row>
    <row r="332" spans="1:7" x14ac:dyDescent="0.25">
      <c r="A332" s="268"/>
      <c r="B332" s="268"/>
      <c r="C332" s="256"/>
      <c r="D332" s="268"/>
      <c r="E332" s="267"/>
      <c r="F332" s="267"/>
      <c r="G332" s="267"/>
    </row>
    <row r="333" spans="1:7" x14ac:dyDescent="0.25">
      <c r="A333" s="268"/>
      <c r="B333" s="268"/>
      <c r="C333" s="256"/>
      <c r="D333" s="268"/>
      <c r="E333" s="267"/>
      <c r="F333" s="267"/>
      <c r="G333" s="267"/>
    </row>
    <row r="334" spans="1:7" x14ac:dyDescent="0.25">
      <c r="A334" s="268"/>
      <c r="B334" s="268"/>
      <c r="C334" s="256"/>
      <c r="D334" s="268"/>
      <c r="E334" s="267"/>
      <c r="F334" s="267"/>
      <c r="G334" s="267"/>
    </row>
    <row r="335" spans="1:7" x14ac:dyDescent="0.25">
      <c r="A335" s="268"/>
      <c r="B335" s="268"/>
      <c r="C335" s="256"/>
      <c r="D335" s="268"/>
      <c r="E335" s="267"/>
      <c r="F335" s="267"/>
      <c r="G335" s="267"/>
    </row>
    <row r="336" spans="1:7" x14ac:dyDescent="0.25">
      <c r="A336" s="268"/>
      <c r="B336" s="268"/>
      <c r="C336" s="256"/>
      <c r="D336" s="268"/>
      <c r="E336" s="267"/>
      <c r="F336" s="267"/>
      <c r="G336" s="267"/>
    </row>
    <row r="337" spans="1:7" x14ac:dyDescent="0.25">
      <c r="A337" s="268"/>
      <c r="B337" s="268"/>
      <c r="C337" s="256"/>
      <c r="D337" s="268"/>
      <c r="E337" s="267"/>
      <c r="F337" s="267"/>
      <c r="G337" s="267"/>
    </row>
    <row r="338" spans="1:7" x14ac:dyDescent="0.25">
      <c r="A338" s="268"/>
      <c r="B338" s="268"/>
      <c r="C338" s="256"/>
      <c r="D338" s="268"/>
      <c r="E338" s="267"/>
      <c r="F338" s="267"/>
      <c r="G338" s="267"/>
    </row>
    <row r="339" spans="1:7" x14ac:dyDescent="0.25">
      <c r="A339" s="268"/>
      <c r="B339" s="268"/>
      <c r="C339" s="256"/>
      <c r="D339" s="268"/>
      <c r="E339" s="267"/>
      <c r="F339" s="267"/>
      <c r="G339" s="267"/>
    </row>
    <row r="340" spans="1:7" x14ac:dyDescent="0.25">
      <c r="A340" s="268"/>
      <c r="B340" s="268"/>
      <c r="C340" s="256"/>
      <c r="D340" s="268"/>
      <c r="E340" s="267"/>
      <c r="F340" s="267"/>
      <c r="G340" s="267"/>
    </row>
    <row r="341" spans="1:7" x14ac:dyDescent="0.25">
      <c r="A341" s="268"/>
      <c r="B341" s="268"/>
      <c r="C341" s="256"/>
      <c r="D341" s="268"/>
      <c r="E341" s="267"/>
      <c r="F341" s="267"/>
      <c r="G341" s="267"/>
    </row>
    <row r="342" spans="1:7" x14ac:dyDescent="0.25">
      <c r="A342" s="268"/>
      <c r="B342" s="268"/>
      <c r="C342" s="256"/>
      <c r="D342" s="268"/>
      <c r="E342" s="267"/>
      <c r="F342" s="267"/>
      <c r="G342" s="267"/>
    </row>
    <row r="343" spans="1:7" x14ac:dyDescent="0.25">
      <c r="A343" s="268"/>
      <c r="B343" s="268"/>
      <c r="C343" s="256"/>
      <c r="D343" s="268"/>
      <c r="E343" s="267"/>
      <c r="F343" s="267"/>
      <c r="G343" s="267"/>
    </row>
    <row r="344" spans="1:7" x14ac:dyDescent="0.25">
      <c r="A344" s="268"/>
      <c r="B344" s="268"/>
      <c r="C344" s="256"/>
      <c r="D344" s="268"/>
      <c r="E344" s="267"/>
      <c r="F344" s="267"/>
      <c r="G344" s="267"/>
    </row>
    <row r="345" spans="1:7" x14ac:dyDescent="0.25">
      <c r="A345" s="268"/>
      <c r="B345" s="268"/>
      <c r="C345" s="256"/>
      <c r="D345" s="268"/>
      <c r="E345" s="267"/>
      <c r="F345" s="267"/>
      <c r="G345" s="267"/>
    </row>
    <row r="346" spans="1:7" x14ac:dyDescent="0.25">
      <c r="A346" s="268"/>
      <c r="B346" s="268"/>
      <c r="C346" s="256"/>
      <c r="D346" s="268"/>
      <c r="E346" s="267"/>
      <c r="F346" s="267"/>
      <c r="G346" s="267"/>
    </row>
    <row r="347" spans="1:7" x14ac:dyDescent="0.25">
      <c r="A347" s="268"/>
      <c r="B347" s="268"/>
      <c r="C347" s="256"/>
      <c r="D347" s="268"/>
      <c r="E347" s="267"/>
      <c r="F347" s="267"/>
      <c r="G347" s="267"/>
    </row>
    <row r="348" spans="1:7" x14ac:dyDescent="0.25">
      <c r="A348" s="268"/>
      <c r="B348" s="268"/>
      <c r="C348" s="256"/>
      <c r="D348" s="268"/>
      <c r="E348" s="267"/>
      <c r="F348" s="267"/>
      <c r="G348" s="267"/>
    </row>
    <row r="349" spans="1:7" x14ac:dyDescent="0.25">
      <c r="A349" s="268"/>
      <c r="B349" s="268"/>
      <c r="C349" s="256"/>
      <c r="D349" s="268"/>
      <c r="E349" s="267"/>
      <c r="F349" s="267"/>
      <c r="G349" s="267"/>
    </row>
    <row r="350" spans="1:7" x14ac:dyDescent="0.25">
      <c r="A350" s="268"/>
      <c r="B350" s="268"/>
      <c r="C350" s="256"/>
      <c r="D350" s="268"/>
      <c r="E350" s="267"/>
      <c r="F350" s="267"/>
      <c r="G350" s="267"/>
    </row>
    <row r="351" spans="1:7" x14ac:dyDescent="0.25">
      <c r="A351" s="268"/>
      <c r="B351" s="268"/>
      <c r="C351" s="256"/>
      <c r="D351" s="268"/>
      <c r="E351" s="267"/>
      <c r="F351" s="267"/>
      <c r="G351" s="267"/>
    </row>
    <row r="352" spans="1:7" x14ac:dyDescent="0.25">
      <c r="A352" s="268"/>
      <c r="B352" s="268"/>
      <c r="C352" s="256"/>
      <c r="D352" s="268"/>
      <c r="E352" s="267"/>
      <c r="F352" s="267"/>
      <c r="G352" s="267"/>
    </row>
    <row r="353" spans="1:7" x14ac:dyDescent="0.25">
      <c r="A353" s="268"/>
      <c r="B353" s="268"/>
      <c r="C353" s="256"/>
      <c r="D353" s="268"/>
      <c r="E353" s="267"/>
      <c r="F353" s="267"/>
      <c r="G353" s="267"/>
    </row>
    <row r="354" spans="1:7" x14ac:dyDescent="0.25">
      <c r="A354" s="268"/>
      <c r="B354" s="268"/>
      <c r="C354" s="256"/>
      <c r="D354" s="268"/>
      <c r="E354" s="267"/>
      <c r="F354" s="267"/>
      <c r="G354" s="267"/>
    </row>
    <row r="355" spans="1:7" x14ac:dyDescent="0.25">
      <c r="A355" s="268"/>
      <c r="B355" s="268"/>
      <c r="C355" s="256"/>
      <c r="D355" s="268"/>
      <c r="E355" s="267"/>
      <c r="F355" s="267"/>
      <c r="G355" s="267"/>
    </row>
    <row r="356" spans="1:7" x14ac:dyDescent="0.25">
      <c r="A356" s="268"/>
      <c r="B356" s="268"/>
      <c r="C356" s="256"/>
      <c r="D356" s="268"/>
      <c r="E356" s="267"/>
      <c r="F356" s="267"/>
      <c r="G356" s="267"/>
    </row>
    <row r="357" spans="1:7" x14ac:dyDescent="0.25">
      <c r="A357" s="268"/>
      <c r="B357" s="268"/>
      <c r="C357" s="256"/>
      <c r="D357" s="268"/>
      <c r="E357" s="267"/>
      <c r="F357" s="267"/>
      <c r="G357" s="267"/>
    </row>
    <row r="358" spans="1:7" x14ac:dyDescent="0.25">
      <c r="A358" s="268"/>
      <c r="B358" s="268"/>
      <c r="C358" s="256"/>
      <c r="D358" s="268"/>
      <c r="E358" s="267"/>
      <c r="F358" s="267"/>
      <c r="G358" s="267"/>
    </row>
    <row r="359" spans="1:7" x14ac:dyDescent="0.25">
      <c r="A359" s="268"/>
      <c r="B359" s="268"/>
      <c r="C359" s="256"/>
      <c r="D359" s="268"/>
      <c r="E359" s="267"/>
      <c r="F359" s="267"/>
      <c r="G359" s="267"/>
    </row>
    <row r="360" spans="1:7" x14ac:dyDescent="0.25">
      <c r="A360" s="268"/>
      <c r="B360" s="268"/>
      <c r="C360" s="256"/>
      <c r="D360" s="268"/>
      <c r="E360" s="267"/>
      <c r="F360" s="267"/>
      <c r="G360" s="267"/>
    </row>
    <row r="361" spans="1:7" x14ac:dyDescent="0.25">
      <c r="A361" s="268"/>
      <c r="B361" s="268"/>
      <c r="C361" s="256"/>
      <c r="D361" s="268"/>
      <c r="E361" s="267"/>
      <c r="F361" s="267"/>
      <c r="G361" s="267"/>
    </row>
    <row r="362" spans="1:7" x14ac:dyDescent="0.25">
      <c r="A362" s="268"/>
      <c r="B362" s="268"/>
      <c r="C362" s="256"/>
      <c r="D362" s="268"/>
      <c r="E362" s="267"/>
      <c r="F362" s="267"/>
      <c r="G362" s="267"/>
    </row>
    <row r="363" spans="1:7" x14ac:dyDescent="0.25">
      <c r="A363" s="268"/>
      <c r="B363" s="268"/>
      <c r="C363" s="256"/>
      <c r="D363" s="268"/>
      <c r="E363" s="267"/>
      <c r="F363" s="267"/>
      <c r="G363" s="267"/>
    </row>
    <row r="364" spans="1:7" x14ac:dyDescent="0.25">
      <c r="A364" s="268"/>
      <c r="B364" s="268"/>
      <c r="C364" s="256"/>
      <c r="D364" s="268"/>
      <c r="E364" s="267"/>
      <c r="F364" s="267"/>
      <c r="G364" s="267"/>
    </row>
    <row r="365" spans="1:7" x14ac:dyDescent="0.25">
      <c r="A365" s="268"/>
      <c r="B365" s="268"/>
      <c r="C365" s="256"/>
      <c r="D365" s="268"/>
      <c r="E365" s="267"/>
      <c r="F365" s="267"/>
      <c r="G365" s="267"/>
    </row>
    <row r="366" spans="1:7" x14ac:dyDescent="0.25">
      <c r="A366" s="268"/>
      <c r="B366" s="268"/>
      <c r="C366" s="256"/>
      <c r="D366" s="268"/>
      <c r="E366" s="267"/>
      <c r="F366" s="267"/>
      <c r="G366" s="267"/>
    </row>
    <row r="367" spans="1:7" x14ac:dyDescent="0.25">
      <c r="A367" s="268"/>
      <c r="B367" s="268"/>
      <c r="C367" s="256"/>
      <c r="D367" s="268"/>
      <c r="E367" s="267"/>
      <c r="F367" s="267"/>
      <c r="G367" s="267"/>
    </row>
    <row r="368" spans="1:7" x14ac:dyDescent="0.25">
      <c r="A368" s="268"/>
      <c r="B368" s="268"/>
      <c r="C368" s="256"/>
      <c r="D368" s="268"/>
      <c r="E368" s="267"/>
      <c r="F368" s="267"/>
      <c r="G368" s="267"/>
    </row>
    <row r="369" spans="1:7" x14ac:dyDescent="0.25">
      <c r="A369" s="268"/>
      <c r="B369" s="268"/>
      <c r="C369" s="256"/>
      <c r="D369" s="268"/>
      <c r="E369" s="267"/>
      <c r="F369" s="267"/>
      <c r="G369" s="267"/>
    </row>
    <row r="370" spans="1:7" x14ac:dyDescent="0.25">
      <c r="A370" s="268"/>
      <c r="B370" s="268"/>
      <c r="C370" s="256"/>
      <c r="D370" s="268"/>
      <c r="E370" s="267"/>
      <c r="F370" s="267"/>
      <c r="G370" s="267"/>
    </row>
    <row r="371" spans="1:7" x14ac:dyDescent="0.25">
      <c r="A371" s="268"/>
      <c r="B371" s="268"/>
      <c r="C371" s="256"/>
      <c r="D371" s="268"/>
      <c r="E371" s="267"/>
      <c r="F371" s="267"/>
      <c r="G371" s="267"/>
    </row>
    <row r="372" spans="1:7" x14ac:dyDescent="0.25">
      <c r="A372" s="268"/>
      <c r="B372" s="268"/>
      <c r="C372" s="256"/>
      <c r="D372" s="268"/>
      <c r="E372" s="267"/>
      <c r="F372" s="267"/>
      <c r="G372" s="267"/>
    </row>
    <row r="373" spans="1:7" x14ac:dyDescent="0.25">
      <c r="A373" s="268"/>
      <c r="B373" s="268"/>
      <c r="C373" s="256"/>
      <c r="D373" s="268"/>
      <c r="E373" s="267"/>
      <c r="F373" s="267"/>
      <c r="G373" s="267"/>
    </row>
    <row r="374" spans="1:7" x14ac:dyDescent="0.25">
      <c r="A374" s="268"/>
      <c r="B374" s="268"/>
      <c r="C374" s="256"/>
      <c r="D374" s="268"/>
      <c r="E374" s="267"/>
      <c r="F374" s="267"/>
      <c r="G374" s="267"/>
    </row>
    <row r="375" spans="1:7" x14ac:dyDescent="0.25">
      <c r="A375" s="268"/>
      <c r="B375" s="268"/>
      <c r="C375" s="256"/>
      <c r="D375" s="268"/>
      <c r="E375" s="267"/>
      <c r="F375" s="267"/>
      <c r="G375" s="267"/>
    </row>
    <row r="376" spans="1:7" x14ac:dyDescent="0.25">
      <c r="A376" s="268"/>
      <c r="B376" s="268"/>
      <c r="C376" s="256"/>
      <c r="D376" s="268"/>
      <c r="E376" s="267"/>
      <c r="F376" s="267"/>
      <c r="G376" s="267"/>
    </row>
    <row r="377" spans="1:7" x14ac:dyDescent="0.25">
      <c r="A377" s="268"/>
      <c r="B377" s="268"/>
      <c r="C377" s="256"/>
      <c r="D377" s="268"/>
      <c r="E377" s="267"/>
      <c r="F377" s="267"/>
      <c r="G377" s="267"/>
    </row>
    <row r="378" spans="1:7" x14ac:dyDescent="0.25">
      <c r="A378" s="268"/>
      <c r="B378" s="268"/>
      <c r="C378" s="256"/>
      <c r="D378" s="268"/>
      <c r="E378" s="267"/>
      <c r="F378" s="267"/>
      <c r="G378" s="267"/>
    </row>
    <row r="379" spans="1:7" x14ac:dyDescent="0.25">
      <c r="A379" s="268"/>
      <c r="B379" s="268"/>
      <c r="C379" s="256"/>
      <c r="D379" s="268"/>
      <c r="E379" s="267"/>
      <c r="F379" s="267"/>
      <c r="G379" s="267"/>
    </row>
    <row r="380" spans="1:7" ht="18.75" x14ac:dyDescent="0.25">
      <c r="A380" s="307"/>
      <c r="B380" s="308"/>
      <c r="C380" s="307"/>
      <c r="D380" s="307"/>
      <c r="E380" s="307"/>
      <c r="F380" s="307"/>
      <c r="G380" s="307"/>
    </row>
    <row r="381" spans="1:7" x14ac:dyDescent="0.25">
      <c r="A381" s="291"/>
      <c r="B381" s="291"/>
      <c r="C381" s="291"/>
      <c r="D381" s="291"/>
      <c r="E381" s="291"/>
      <c r="F381" s="291"/>
      <c r="G381" s="291"/>
    </row>
    <row r="382" spans="1:7" x14ac:dyDescent="0.25">
      <c r="A382" s="268"/>
      <c r="B382" s="268"/>
      <c r="C382" s="301"/>
      <c r="D382" s="269"/>
      <c r="E382" s="269"/>
      <c r="F382" s="277"/>
      <c r="G382" s="277"/>
    </row>
    <row r="383" spans="1:7" x14ac:dyDescent="0.25">
      <c r="A383" s="269"/>
      <c r="B383" s="268"/>
      <c r="C383" s="268"/>
      <c r="D383" s="269"/>
      <c r="E383" s="269"/>
      <c r="F383" s="277"/>
      <c r="G383" s="277"/>
    </row>
    <row r="384" spans="1:7" x14ac:dyDescent="0.25">
      <c r="A384" s="268"/>
      <c r="B384" s="268"/>
      <c r="C384" s="268"/>
      <c r="D384" s="269"/>
      <c r="E384" s="269"/>
      <c r="F384" s="277"/>
      <c r="G384" s="277"/>
    </row>
    <row r="385" spans="1:7" x14ac:dyDescent="0.25">
      <c r="A385" s="268"/>
      <c r="B385" s="270"/>
      <c r="C385" s="301"/>
      <c r="D385" s="301"/>
      <c r="E385" s="269"/>
      <c r="F385" s="257"/>
      <c r="G385" s="257"/>
    </row>
    <row r="386" spans="1:7" x14ac:dyDescent="0.25">
      <c r="A386" s="268"/>
      <c r="B386" s="270"/>
      <c r="C386" s="301"/>
      <c r="D386" s="301"/>
      <c r="E386" s="269"/>
      <c r="F386" s="257"/>
      <c r="G386" s="257"/>
    </row>
    <row r="387" spans="1:7" x14ac:dyDescent="0.25">
      <c r="A387" s="268"/>
      <c r="B387" s="270"/>
      <c r="C387" s="301"/>
      <c r="D387" s="301"/>
      <c r="E387" s="269"/>
      <c r="F387" s="257"/>
      <c r="G387" s="257"/>
    </row>
    <row r="388" spans="1:7" x14ac:dyDescent="0.25">
      <c r="A388" s="268"/>
      <c r="B388" s="270"/>
      <c r="C388" s="301"/>
      <c r="D388" s="301"/>
      <c r="E388" s="269"/>
      <c r="F388" s="257"/>
      <c r="G388" s="257"/>
    </row>
    <row r="389" spans="1:7" x14ac:dyDescent="0.25">
      <c r="A389" s="268"/>
      <c r="B389" s="270"/>
      <c r="C389" s="301"/>
      <c r="D389" s="301"/>
      <c r="E389" s="269"/>
      <c r="F389" s="257"/>
      <c r="G389" s="257"/>
    </row>
    <row r="390" spans="1:7" x14ac:dyDescent="0.25">
      <c r="A390" s="268"/>
      <c r="B390" s="270"/>
      <c r="C390" s="301"/>
      <c r="D390" s="301"/>
      <c r="E390" s="269"/>
      <c r="F390" s="257"/>
      <c r="G390" s="257"/>
    </row>
    <row r="391" spans="1:7" x14ac:dyDescent="0.25">
      <c r="A391" s="268"/>
      <c r="B391" s="270"/>
      <c r="C391" s="301"/>
      <c r="D391" s="301"/>
      <c r="E391" s="269"/>
      <c r="F391" s="257"/>
      <c r="G391" s="257"/>
    </row>
    <row r="392" spans="1:7" x14ac:dyDescent="0.25">
      <c r="A392" s="268"/>
      <c r="B392" s="270"/>
      <c r="C392" s="301"/>
      <c r="D392" s="311"/>
      <c r="E392" s="269"/>
      <c r="F392" s="257"/>
      <c r="G392" s="257"/>
    </row>
    <row r="393" spans="1:7" x14ac:dyDescent="0.25">
      <c r="A393" s="268"/>
      <c r="B393" s="270"/>
      <c r="C393" s="301"/>
      <c r="D393" s="311"/>
      <c r="E393" s="269"/>
      <c r="F393" s="257"/>
      <c r="G393" s="257"/>
    </row>
    <row r="394" spans="1:7" x14ac:dyDescent="0.25">
      <c r="A394" s="268"/>
      <c r="B394" s="270"/>
      <c r="C394" s="301"/>
      <c r="D394" s="311"/>
      <c r="E394" s="270"/>
      <c r="F394" s="257"/>
      <c r="G394" s="257"/>
    </row>
    <row r="395" spans="1:7" x14ac:dyDescent="0.25">
      <c r="A395" s="268"/>
      <c r="B395" s="270"/>
      <c r="C395" s="301"/>
      <c r="D395" s="311"/>
      <c r="E395" s="270"/>
      <c r="F395" s="257"/>
      <c r="G395" s="257"/>
    </row>
    <row r="396" spans="1:7" x14ac:dyDescent="0.25">
      <c r="A396" s="268"/>
      <c r="B396" s="270"/>
      <c r="C396" s="301"/>
      <c r="D396" s="311"/>
      <c r="E396" s="270"/>
      <c r="F396" s="257"/>
      <c r="G396" s="257"/>
    </row>
    <row r="397" spans="1:7" x14ac:dyDescent="0.25">
      <c r="A397" s="268"/>
      <c r="B397" s="270"/>
      <c r="C397" s="301"/>
      <c r="D397" s="311"/>
      <c r="E397" s="270"/>
      <c r="F397" s="257"/>
      <c r="G397" s="257"/>
    </row>
    <row r="398" spans="1:7" x14ac:dyDescent="0.25">
      <c r="A398" s="268"/>
      <c r="B398" s="270"/>
      <c r="C398" s="301"/>
      <c r="D398" s="311"/>
      <c r="E398" s="270"/>
      <c r="F398" s="257"/>
      <c r="G398" s="257"/>
    </row>
    <row r="399" spans="1:7" x14ac:dyDescent="0.25">
      <c r="A399" s="268"/>
      <c r="B399" s="270"/>
      <c r="C399" s="301"/>
      <c r="D399" s="311"/>
      <c r="E399" s="270"/>
      <c r="F399" s="257"/>
      <c r="G399" s="257"/>
    </row>
    <row r="400" spans="1:7" x14ac:dyDescent="0.25">
      <c r="A400" s="268"/>
      <c r="B400" s="270"/>
      <c r="C400" s="301"/>
      <c r="D400" s="311"/>
      <c r="E400" s="268"/>
      <c r="F400" s="257"/>
      <c r="G400" s="257"/>
    </row>
    <row r="401" spans="1:7" x14ac:dyDescent="0.25">
      <c r="A401" s="268"/>
      <c r="B401" s="270"/>
      <c r="C401" s="301"/>
      <c r="D401" s="311"/>
      <c r="E401" s="312"/>
      <c r="F401" s="257"/>
      <c r="G401" s="257"/>
    </row>
    <row r="402" spans="1:7" x14ac:dyDescent="0.25">
      <c r="A402" s="268"/>
      <c r="B402" s="270"/>
      <c r="C402" s="301"/>
      <c r="D402" s="311"/>
      <c r="E402" s="312"/>
      <c r="F402" s="257"/>
      <c r="G402" s="257"/>
    </row>
    <row r="403" spans="1:7" x14ac:dyDescent="0.25">
      <c r="A403" s="268"/>
      <c r="B403" s="270"/>
      <c r="C403" s="301"/>
      <c r="D403" s="311"/>
      <c r="E403" s="312"/>
      <c r="F403" s="257"/>
      <c r="G403" s="257"/>
    </row>
    <row r="404" spans="1:7" x14ac:dyDescent="0.25">
      <c r="A404" s="268"/>
      <c r="B404" s="270"/>
      <c r="C404" s="301"/>
      <c r="D404" s="311"/>
      <c r="E404" s="312"/>
      <c r="F404" s="257"/>
      <c r="G404" s="257"/>
    </row>
    <row r="405" spans="1:7" x14ac:dyDescent="0.25">
      <c r="A405" s="268"/>
      <c r="B405" s="270"/>
      <c r="C405" s="301"/>
      <c r="D405" s="311"/>
      <c r="E405" s="312"/>
      <c r="F405" s="257"/>
      <c r="G405" s="257"/>
    </row>
    <row r="406" spans="1:7" x14ac:dyDescent="0.25">
      <c r="A406" s="268"/>
      <c r="B406" s="270"/>
      <c r="C406" s="301"/>
      <c r="D406" s="311"/>
      <c r="E406" s="312"/>
      <c r="F406" s="257"/>
      <c r="G406" s="257"/>
    </row>
    <row r="407" spans="1:7" x14ac:dyDescent="0.25">
      <c r="A407" s="268"/>
      <c r="B407" s="270"/>
      <c r="C407" s="301"/>
      <c r="D407" s="311"/>
      <c r="E407" s="312"/>
      <c r="F407" s="257"/>
      <c r="G407" s="257"/>
    </row>
    <row r="408" spans="1:7" x14ac:dyDescent="0.25">
      <c r="A408" s="268"/>
      <c r="B408" s="270"/>
      <c r="C408" s="301"/>
      <c r="D408" s="311"/>
      <c r="E408" s="312"/>
      <c r="F408" s="257"/>
      <c r="G408" s="257"/>
    </row>
    <row r="409" spans="1:7" x14ac:dyDescent="0.25">
      <c r="A409" s="268"/>
      <c r="B409" s="313"/>
      <c r="C409" s="314"/>
      <c r="D409" s="315"/>
      <c r="E409" s="312"/>
      <c r="F409" s="316"/>
      <c r="G409" s="316"/>
    </row>
    <row r="410" spans="1:7" x14ac:dyDescent="0.25">
      <c r="A410" s="291"/>
      <c r="B410" s="291"/>
      <c r="C410" s="291"/>
      <c r="D410" s="291"/>
      <c r="E410" s="291"/>
      <c r="F410" s="291"/>
      <c r="G410" s="291"/>
    </row>
    <row r="411" spans="1:7" x14ac:dyDescent="0.25">
      <c r="A411" s="268"/>
      <c r="B411" s="268"/>
      <c r="C411" s="256"/>
      <c r="D411" s="268"/>
      <c r="E411" s="268"/>
      <c r="F411" s="268"/>
      <c r="G411" s="268"/>
    </row>
    <row r="412" spans="1:7" x14ac:dyDescent="0.25">
      <c r="A412" s="268"/>
      <c r="B412" s="268"/>
      <c r="C412" s="268"/>
      <c r="D412" s="268"/>
      <c r="E412" s="268"/>
      <c r="F412" s="268"/>
      <c r="G412" s="268"/>
    </row>
    <row r="413" spans="1:7" x14ac:dyDescent="0.25">
      <c r="A413" s="268"/>
      <c r="B413" s="270"/>
      <c r="C413" s="268"/>
      <c r="D413" s="268"/>
      <c r="E413" s="268"/>
      <c r="F413" s="268"/>
      <c r="G413" s="268"/>
    </row>
    <row r="414" spans="1:7" x14ac:dyDescent="0.25">
      <c r="A414" s="268"/>
      <c r="B414" s="268"/>
      <c r="C414" s="301"/>
      <c r="D414" s="311"/>
      <c r="E414" s="268"/>
      <c r="F414" s="257"/>
      <c r="G414" s="257"/>
    </row>
    <row r="415" spans="1:7" x14ac:dyDescent="0.25">
      <c r="A415" s="268"/>
      <c r="B415" s="268"/>
      <c r="C415" s="301"/>
      <c r="D415" s="311"/>
      <c r="E415" s="268"/>
      <c r="F415" s="257"/>
      <c r="G415" s="257"/>
    </row>
    <row r="416" spans="1:7" x14ac:dyDescent="0.25">
      <c r="A416" s="268"/>
      <c r="B416" s="268"/>
      <c r="C416" s="301"/>
      <c r="D416" s="311"/>
      <c r="E416" s="268"/>
      <c r="F416" s="257"/>
      <c r="G416" s="257"/>
    </row>
    <row r="417" spans="1:7" x14ac:dyDescent="0.25">
      <c r="A417" s="268"/>
      <c r="B417" s="268"/>
      <c r="C417" s="301"/>
      <c r="D417" s="311"/>
      <c r="E417" s="268"/>
      <c r="F417" s="257"/>
      <c r="G417" s="257"/>
    </row>
    <row r="418" spans="1:7" x14ac:dyDescent="0.25">
      <c r="A418" s="268"/>
      <c r="B418" s="268"/>
      <c r="C418" s="301"/>
      <c r="D418" s="311"/>
      <c r="E418" s="268"/>
      <c r="F418" s="257"/>
      <c r="G418" s="257"/>
    </row>
    <row r="419" spans="1:7" x14ac:dyDescent="0.25">
      <c r="A419" s="268"/>
      <c r="B419" s="268"/>
      <c r="C419" s="301"/>
      <c r="D419" s="311"/>
      <c r="E419" s="268"/>
      <c r="F419" s="257"/>
      <c r="G419" s="257"/>
    </row>
    <row r="420" spans="1:7" x14ac:dyDescent="0.25">
      <c r="A420" s="268"/>
      <c r="B420" s="268"/>
      <c r="C420" s="301"/>
      <c r="D420" s="311"/>
      <c r="E420" s="268"/>
      <c r="F420" s="257"/>
      <c r="G420" s="257"/>
    </row>
    <row r="421" spans="1:7" x14ac:dyDescent="0.25">
      <c r="A421" s="268"/>
      <c r="B421" s="268"/>
      <c r="C421" s="301"/>
      <c r="D421" s="311"/>
      <c r="E421" s="268"/>
      <c r="F421" s="257"/>
      <c r="G421" s="257"/>
    </row>
    <row r="422" spans="1:7" x14ac:dyDescent="0.25">
      <c r="A422" s="268"/>
      <c r="B422" s="313"/>
      <c r="C422" s="301"/>
      <c r="D422" s="311"/>
      <c r="E422" s="268"/>
      <c r="F422" s="256"/>
      <c r="G422" s="256"/>
    </row>
    <row r="423" spans="1:7" x14ac:dyDescent="0.25">
      <c r="A423" s="268"/>
      <c r="B423" s="297"/>
      <c r="C423" s="301"/>
      <c r="D423" s="311"/>
      <c r="E423" s="268"/>
      <c r="F423" s="257"/>
      <c r="G423" s="257"/>
    </row>
    <row r="424" spans="1:7" x14ac:dyDescent="0.25">
      <c r="A424" s="268"/>
      <c r="B424" s="297"/>
      <c r="C424" s="301"/>
      <c r="D424" s="311"/>
      <c r="E424" s="268"/>
      <c r="F424" s="257"/>
      <c r="G424" s="257"/>
    </row>
    <row r="425" spans="1:7" x14ac:dyDescent="0.25">
      <c r="A425" s="268"/>
      <c r="B425" s="297"/>
      <c r="C425" s="301"/>
      <c r="D425" s="311"/>
      <c r="E425" s="268"/>
      <c r="F425" s="257"/>
      <c r="G425" s="257"/>
    </row>
    <row r="426" spans="1:7" x14ac:dyDescent="0.25">
      <c r="A426" s="268"/>
      <c r="B426" s="297"/>
      <c r="C426" s="301"/>
      <c r="D426" s="311"/>
      <c r="E426" s="268"/>
      <c r="F426" s="257"/>
      <c r="G426" s="257"/>
    </row>
    <row r="427" spans="1:7" x14ac:dyDescent="0.25">
      <c r="A427" s="268"/>
      <c r="B427" s="297"/>
      <c r="C427" s="301"/>
      <c r="D427" s="311"/>
      <c r="E427" s="268"/>
      <c r="F427" s="257"/>
      <c r="G427" s="257"/>
    </row>
    <row r="428" spans="1:7" x14ac:dyDescent="0.25">
      <c r="A428" s="268"/>
      <c r="B428" s="297"/>
      <c r="C428" s="301"/>
      <c r="D428" s="311"/>
      <c r="E428" s="268"/>
      <c r="F428" s="257"/>
      <c r="G428" s="257"/>
    </row>
    <row r="429" spans="1:7" x14ac:dyDescent="0.25">
      <c r="A429" s="268"/>
      <c r="B429" s="297"/>
      <c r="C429" s="268"/>
      <c r="D429" s="268"/>
      <c r="E429" s="268"/>
      <c r="F429" s="317"/>
      <c r="G429" s="317"/>
    </row>
    <row r="430" spans="1:7" x14ac:dyDescent="0.25">
      <c r="A430" s="268"/>
      <c r="B430" s="297"/>
      <c r="C430" s="268"/>
      <c r="D430" s="268"/>
      <c r="E430" s="268"/>
      <c r="F430" s="317"/>
      <c r="G430" s="317"/>
    </row>
    <row r="431" spans="1:7" x14ac:dyDescent="0.25">
      <c r="A431" s="268"/>
      <c r="B431" s="297"/>
      <c r="C431" s="268"/>
      <c r="D431" s="268"/>
      <c r="E431" s="268"/>
      <c r="F431" s="312"/>
      <c r="G431" s="312"/>
    </row>
    <row r="432" spans="1:7" x14ac:dyDescent="0.25">
      <c r="A432" s="291"/>
      <c r="B432" s="291"/>
      <c r="C432" s="291"/>
      <c r="D432" s="291"/>
      <c r="E432" s="291"/>
      <c r="F432" s="291"/>
      <c r="G432" s="291"/>
    </row>
    <row r="433" spans="1:7" x14ac:dyDescent="0.25">
      <c r="A433" s="268"/>
      <c r="B433" s="268"/>
      <c r="C433" s="256"/>
      <c r="D433" s="268"/>
      <c r="E433" s="268"/>
      <c r="F433" s="268"/>
      <c r="G433" s="268"/>
    </row>
    <row r="434" spans="1:7" x14ac:dyDescent="0.25">
      <c r="A434" s="268"/>
      <c r="B434" s="268"/>
      <c r="C434" s="268"/>
      <c r="D434" s="268"/>
      <c r="E434" s="268"/>
      <c r="F434" s="268"/>
      <c r="G434" s="268"/>
    </row>
    <row r="435" spans="1:7" x14ac:dyDescent="0.25">
      <c r="A435" s="268"/>
      <c r="B435" s="270"/>
      <c r="C435" s="268"/>
      <c r="D435" s="268"/>
      <c r="E435" s="268"/>
      <c r="F435" s="268"/>
      <c r="G435" s="268"/>
    </row>
    <row r="436" spans="1:7" x14ac:dyDescent="0.25">
      <c r="A436" s="268"/>
      <c r="B436" s="268"/>
      <c r="C436" s="301"/>
      <c r="D436" s="311"/>
      <c r="E436" s="268"/>
      <c r="F436" s="257"/>
      <c r="G436" s="257"/>
    </row>
    <row r="437" spans="1:7" x14ac:dyDescent="0.25">
      <c r="A437" s="268"/>
      <c r="B437" s="268"/>
      <c r="C437" s="301"/>
      <c r="D437" s="311"/>
      <c r="E437" s="268"/>
      <c r="F437" s="257"/>
      <c r="G437" s="257"/>
    </row>
    <row r="438" spans="1:7" x14ac:dyDescent="0.25">
      <c r="A438" s="268"/>
      <c r="B438" s="268"/>
      <c r="C438" s="301"/>
      <c r="D438" s="311"/>
      <c r="E438" s="268"/>
      <c r="F438" s="257"/>
      <c r="G438" s="257"/>
    </row>
    <row r="439" spans="1:7" x14ac:dyDescent="0.25">
      <c r="A439" s="268"/>
      <c r="B439" s="268"/>
      <c r="C439" s="301"/>
      <c r="D439" s="311"/>
      <c r="E439" s="268"/>
      <c r="F439" s="257"/>
      <c r="G439" s="257"/>
    </row>
    <row r="440" spans="1:7" x14ac:dyDescent="0.25">
      <c r="A440" s="268"/>
      <c r="B440" s="268"/>
      <c r="C440" s="301"/>
      <c r="D440" s="311"/>
      <c r="E440" s="268"/>
      <c r="F440" s="257"/>
      <c r="G440" s="257"/>
    </row>
    <row r="441" spans="1:7" x14ac:dyDescent="0.25">
      <c r="A441" s="268"/>
      <c r="B441" s="268"/>
      <c r="C441" s="301"/>
      <c r="D441" s="311"/>
      <c r="E441" s="268"/>
      <c r="F441" s="257"/>
      <c r="G441" s="257"/>
    </row>
    <row r="442" spans="1:7" x14ac:dyDescent="0.25">
      <c r="A442" s="268"/>
      <c r="B442" s="268"/>
      <c r="C442" s="301"/>
      <c r="D442" s="311"/>
      <c r="E442" s="268"/>
      <c r="F442" s="257"/>
      <c r="G442" s="257"/>
    </row>
    <row r="443" spans="1:7" x14ac:dyDescent="0.25">
      <c r="A443" s="268"/>
      <c r="B443" s="268"/>
      <c r="C443" s="301"/>
      <c r="D443" s="311"/>
      <c r="E443" s="268"/>
      <c r="F443" s="257"/>
      <c r="G443" s="257"/>
    </row>
    <row r="444" spans="1:7" x14ac:dyDescent="0.25">
      <c r="A444" s="268"/>
      <c r="B444" s="313"/>
      <c r="C444" s="301"/>
      <c r="D444" s="311"/>
      <c r="E444" s="268"/>
      <c r="F444" s="256"/>
      <c r="G444" s="256"/>
    </row>
    <row r="445" spans="1:7" x14ac:dyDescent="0.25">
      <c r="A445" s="268"/>
      <c r="B445" s="297"/>
      <c r="C445" s="301"/>
      <c r="D445" s="311"/>
      <c r="E445" s="268"/>
      <c r="F445" s="257"/>
      <c r="G445" s="257"/>
    </row>
    <row r="446" spans="1:7" x14ac:dyDescent="0.25">
      <c r="A446" s="268"/>
      <c r="B446" s="297"/>
      <c r="C446" s="301"/>
      <c r="D446" s="311"/>
      <c r="E446" s="268"/>
      <c r="F446" s="257"/>
      <c r="G446" s="257"/>
    </row>
    <row r="447" spans="1:7" x14ac:dyDescent="0.25">
      <c r="A447" s="268"/>
      <c r="B447" s="297"/>
      <c r="C447" s="301"/>
      <c r="D447" s="311"/>
      <c r="E447" s="268"/>
      <c r="F447" s="257"/>
      <c r="G447" s="257"/>
    </row>
    <row r="448" spans="1:7" x14ac:dyDescent="0.25">
      <c r="A448" s="268"/>
      <c r="B448" s="297"/>
      <c r="C448" s="301"/>
      <c r="D448" s="311"/>
      <c r="E448" s="268"/>
      <c r="F448" s="257"/>
      <c r="G448" s="257"/>
    </row>
    <row r="449" spans="1:7" x14ac:dyDescent="0.25">
      <c r="A449" s="268"/>
      <c r="B449" s="297"/>
      <c r="C449" s="301"/>
      <c r="D449" s="311"/>
      <c r="E449" s="268"/>
      <c r="F449" s="257"/>
      <c r="G449" s="257"/>
    </row>
    <row r="450" spans="1:7" x14ac:dyDescent="0.25">
      <c r="A450" s="268"/>
      <c r="B450" s="297"/>
      <c r="C450" s="301"/>
      <c r="D450" s="311"/>
      <c r="E450" s="268"/>
      <c r="F450" s="257"/>
      <c r="G450" s="257"/>
    </row>
    <row r="451" spans="1:7" x14ac:dyDescent="0.25">
      <c r="A451" s="268"/>
      <c r="B451" s="297"/>
      <c r="C451" s="268"/>
      <c r="D451" s="268"/>
      <c r="E451" s="268"/>
      <c r="F451" s="257"/>
      <c r="G451" s="257"/>
    </row>
    <row r="452" spans="1:7" x14ac:dyDescent="0.25">
      <c r="A452" s="268"/>
      <c r="B452" s="297"/>
      <c r="C452" s="268"/>
      <c r="D452" s="268"/>
      <c r="E452" s="268"/>
      <c r="F452" s="257"/>
      <c r="G452" s="257"/>
    </row>
    <row r="453" spans="1:7" x14ac:dyDescent="0.25">
      <c r="A453" s="268"/>
      <c r="B453" s="297"/>
      <c r="C453" s="268"/>
      <c r="D453" s="268"/>
      <c r="E453" s="268"/>
      <c r="F453" s="257"/>
      <c r="G453" s="256"/>
    </row>
    <row r="454" spans="1:7" x14ac:dyDescent="0.25">
      <c r="A454" s="291"/>
      <c r="B454" s="291"/>
      <c r="C454" s="291"/>
      <c r="D454" s="291"/>
      <c r="E454" s="291"/>
      <c r="F454" s="291"/>
      <c r="G454" s="291"/>
    </row>
    <row r="455" spans="1:7" x14ac:dyDescent="0.25">
      <c r="A455" s="268"/>
      <c r="B455" s="270"/>
      <c r="C455" s="256"/>
      <c r="D455" s="256"/>
      <c r="E455" s="268"/>
      <c r="F455" s="268"/>
      <c r="G455" s="268"/>
    </row>
    <row r="456" spans="1:7" x14ac:dyDescent="0.25">
      <c r="A456" s="268"/>
      <c r="B456" s="270"/>
      <c r="C456" s="256"/>
      <c r="D456" s="256"/>
      <c r="E456" s="268"/>
      <c r="F456" s="268"/>
      <c r="G456" s="268"/>
    </row>
    <row r="457" spans="1:7" x14ac:dyDescent="0.25">
      <c r="A457" s="268"/>
      <c r="B457" s="270"/>
      <c r="C457" s="256"/>
      <c r="D457" s="256"/>
      <c r="E457" s="268"/>
      <c r="F457" s="268"/>
      <c r="G457" s="268"/>
    </row>
    <row r="458" spans="1:7" x14ac:dyDescent="0.25">
      <c r="A458" s="268"/>
      <c r="B458" s="270"/>
      <c r="C458" s="256"/>
      <c r="D458" s="256"/>
      <c r="E458" s="268"/>
      <c r="F458" s="268"/>
      <c r="G458" s="268"/>
    </row>
    <row r="459" spans="1:7" x14ac:dyDescent="0.25">
      <c r="A459" s="268"/>
      <c r="B459" s="270"/>
      <c r="C459" s="256"/>
      <c r="D459" s="256"/>
      <c r="E459" s="268"/>
      <c r="F459" s="268"/>
      <c r="G459" s="268"/>
    </row>
    <row r="460" spans="1:7" x14ac:dyDescent="0.25">
      <c r="A460" s="268"/>
      <c r="B460" s="270"/>
      <c r="C460" s="256"/>
      <c r="D460" s="256"/>
      <c r="E460" s="268"/>
      <c r="F460" s="268"/>
      <c r="G460" s="268"/>
    </row>
    <row r="461" spans="1:7" x14ac:dyDescent="0.25">
      <c r="A461" s="268"/>
      <c r="B461" s="270"/>
      <c r="C461" s="256"/>
      <c r="D461" s="256"/>
      <c r="E461" s="268"/>
      <c r="F461" s="268"/>
      <c r="G461" s="268"/>
    </row>
    <row r="462" spans="1:7" x14ac:dyDescent="0.25">
      <c r="A462" s="268"/>
      <c r="B462" s="270"/>
      <c r="C462" s="256"/>
      <c r="D462" s="256"/>
      <c r="E462" s="268"/>
      <c r="F462" s="268"/>
      <c r="G462" s="268"/>
    </row>
    <row r="463" spans="1:7" x14ac:dyDescent="0.25">
      <c r="A463" s="268"/>
      <c r="B463" s="270"/>
      <c r="C463" s="256"/>
      <c r="D463" s="256"/>
      <c r="E463" s="268"/>
      <c r="F463" s="268"/>
      <c r="G463" s="268"/>
    </row>
    <row r="464" spans="1:7" x14ac:dyDescent="0.25">
      <c r="A464" s="268"/>
      <c r="B464" s="270"/>
      <c r="C464" s="256"/>
      <c r="D464" s="256"/>
      <c r="E464" s="268"/>
      <c r="F464" s="268"/>
      <c r="G464" s="268"/>
    </row>
    <row r="465" spans="1:7" x14ac:dyDescent="0.25">
      <c r="A465" s="268"/>
      <c r="B465" s="297"/>
      <c r="C465" s="256"/>
      <c r="D465" s="268"/>
      <c r="E465" s="268"/>
      <c r="F465" s="268"/>
      <c r="G465" s="268"/>
    </row>
    <row r="466" spans="1:7" x14ac:dyDescent="0.25">
      <c r="A466" s="268"/>
      <c r="B466" s="297"/>
      <c r="C466" s="256"/>
      <c r="D466" s="268"/>
      <c r="E466" s="268"/>
      <c r="F466" s="268"/>
      <c r="G466" s="268"/>
    </row>
    <row r="467" spans="1:7" x14ac:dyDescent="0.25">
      <c r="A467" s="268"/>
      <c r="B467" s="297"/>
      <c r="C467" s="256"/>
      <c r="D467" s="268"/>
      <c r="E467" s="268"/>
      <c r="F467" s="268"/>
      <c r="G467" s="268"/>
    </row>
    <row r="468" spans="1:7" x14ac:dyDescent="0.25">
      <c r="A468" s="268"/>
      <c r="B468" s="297"/>
      <c r="C468" s="256"/>
      <c r="D468" s="268"/>
      <c r="E468" s="268"/>
      <c r="F468" s="268"/>
      <c r="G468" s="268"/>
    </row>
    <row r="469" spans="1:7" x14ac:dyDescent="0.25">
      <c r="A469" s="268"/>
      <c r="B469" s="297"/>
      <c r="C469" s="256"/>
      <c r="D469" s="268"/>
      <c r="E469" s="268"/>
      <c r="F469" s="268"/>
      <c r="G469" s="268"/>
    </row>
    <row r="470" spans="1:7" x14ac:dyDescent="0.25">
      <c r="A470" s="268"/>
      <c r="B470" s="297"/>
      <c r="C470" s="256"/>
      <c r="D470" s="268"/>
      <c r="E470" s="268"/>
      <c r="F470" s="268"/>
      <c r="G470" s="268"/>
    </row>
    <row r="471" spans="1:7" x14ac:dyDescent="0.25">
      <c r="A471" s="268"/>
      <c r="B471" s="297"/>
      <c r="C471" s="256"/>
      <c r="D471" s="268"/>
      <c r="E471" s="268"/>
      <c r="F471" s="268"/>
      <c r="G471" s="268"/>
    </row>
    <row r="472" spans="1:7" x14ac:dyDescent="0.25">
      <c r="A472" s="268"/>
      <c r="B472" s="297"/>
      <c r="C472" s="256"/>
      <c r="D472" s="268"/>
      <c r="E472" s="268"/>
      <c r="F472" s="268"/>
      <c r="G472" s="268"/>
    </row>
    <row r="473" spans="1:7" x14ac:dyDescent="0.25">
      <c r="A473" s="268"/>
      <c r="B473" s="297"/>
      <c r="C473" s="256"/>
      <c r="D473" s="268"/>
      <c r="E473" s="268"/>
      <c r="F473" s="268"/>
      <c r="G473" s="268"/>
    </row>
    <row r="474" spans="1:7" x14ac:dyDescent="0.25">
      <c r="A474" s="268"/>
      <c r="B474" s="297"/>
      <c r="C474" s="256"/>
      <c r="D474" s="268"/>
      <c r="E474" s="268"/>
      <c r="F474" s="268"/>
      <c r="G474" s="268"/>
    </row>
    <row r="475" spans="1:7" x14ac:dyDescent="0.25">
      <c r="A475" s="268"/>
      <c r="B475" s="297"/>
      <c r="C475" s="256"/>
      <c r="D475" s="268"/>
      <c r="E475" s="268"/>
      <c r="F475" s="268"/>
      <c r="G475" s="268"/>
    </row>
    <row r="476" spans="1:7" x14ac:dyDescent="0.25">
      <c r="A476" s="268"/>
      <c r="B476" s="297"/>
      <c r="C476" s="256"/>
      <c r="D476" s="268"/>
      <c r="E476" s="268"/>
      <c r="F476" s="268"/>
      <c r="G476" s="267"/>
    </row>
    <row r="477" spans="1:7" x14ac:dyDescent="0.25">
      <c r="A477" s="268"/>
      <c r="B477" s="297"/>
      <c r="C477" s="256"/>
      <c r="D477" s="268"/>
      <c r="E477" s="268"/>
      <c r="F477" s="268"/>
      <c r="G477" s="267"/>
    </row>
    <row r="478" spans="1:7" x14ac:dyDescent="0.25">
      <c r="A478" s="268"/>
      <c r="B478" s="297"/>
      <c r="C478" s="256"/>
      <c r="D478" s="268"/>
      <c r="E478" s="268"/>
      <c r="F478" s="268"/>
      <c r="G478" s="267"/>
    </row>
    <row r="479" spans="1:7" x14ac:dyDescent="0.25">
      <c r="A479" s="268"/>
      <c r="B479" s="297"/>
      <c r="C479" s="256"/>
      <c r="D479" s="319"/>
      <c r="E479" s="319"/>
      <c r="F479" s="319"/>
      <c r="G479" s="319"/>
    </row>
    <row r="480" spans="1:7" x14ac:dyDescent="0.25">
      <c r="A480" s="268"/>
      <c r="B480" s="297"/>
      <c r="C480" s="256"/>
      <c r="D480" s="319"/>
      <c r="E480" s="319"/>
      <c r="F480" s="319"/>
      <c r="G480" s="319"/>
    </row>
    <row r="481" spans="1:7" x14ac:dyDescent="0.25">
      <c r="A481" s="268"/>
      <c r="B481" s="297"/>
      <c r="C481" s="256"/>
      <c r="D481" s="319"/>
      <c r="E481" s="319"/>
      <c r="F481" s="319"/>
      <c r="G481" s="319"/>
    </row>
    <row r="482" spans="1:7" x14ac:dyDescent="0.25">
      <c r="A482" s="291"/>
      <c r="B482" s="291"/>
      <c r="C482" s="291"/>
      <c r="D482" s="291"/>
      <c r="E482" s="291"/>
      <c r="F482" s="291"/>
      <c r="G482" s="291"/>
    </row>
    <row r="483" spans="1:7" x14ac:dyDescent="0.25">
      <c r="A483" s="268"/>
      <c r="B483" s="270"/>
      <c r="C483" s="268"/>
      <c r="D483" s="268"/>
      <c r="E483" s="271"/>
      <c r="F483" s="257"/>
      <c r="G483" s="257"/>
    </row>
    <row r="484" spans="1:7" x14ac:dyDescent="0.25">
      <c r="A484" s="268"/>
      <c r="B484" s="270"/>
      <c r="C484" s="268"/>
      <c r="D484" s="268"/>
      <c r="E484" s="271"/>
      <c r="F484" s="257"/>
      <c r="G484" s="257"/>
    </row>
    <row r="485" spans="1:7" x14ac:dyDescent="0.25">
      <c r="A485" s="268"/>
      <c r="B485" s="270"/>
      <c r="C485" s="268"/>
      <c r="D485" s="268"/>
      <c r="E485" s="271"/>
      <c r="F485" s="257"/>
      <c r="G485" s="257"/>
    </row>
    <row r="486" spans="1:7" x14ac:dyDescent="0.25">
      <c r="A486" s="268"/>
      <c r="B486" s="270"/>
      <c r="C486" s="268"/>
      <c r="D486" s="268"/>
      <c r="E486" s="271"/>
      <c r="F486" s="257"/>
      <c r="G486" s="257"/>
    </row>
    <row r="487" spans="1:7" x14ac:dyDescent="0.25">
      <c r="A487" s="268"/>
      <c r="B487" s="270"/>
      <c r="C487" s="268"/>
      <c r="D487" s="268"/>
      <c r="E487" s="271"/>
      <c r="F487" s="257"/>
      <c r="G487" s="257"/>
    </row>
    <row r="488" spans="1:7" x14ac:dyDescent="0.25">
      <c r="A488" s="268"/>
      <c r="B488" s="270"/>
      <c r="C488" s="268"/>
      <c r="D488" s="268"/>
      <c r="E488" s="271"/>
      <c r="F488" s="257"/>
      <c r="G488" s="257"/>
    </row>
    <row r="489" spans="1:7" x14ac:dyDescent="0.25">
      <c r="A489" s="268"/>
      <c r="B489" s="270"/>
      <c r="C489" s="268"/>
      <c r="D489" s="268"/>
      <c r="E489" s="271"/>
      <c r="F489" s="257"/>
      <c r="G489" s="257"/>
    </row>
    <row r="490" spans="1:7" x14ac:dyDescent="0.25">
      <c r="A490" s="268"/>
      <c r="B490" s="270"/>
      <c r="C490" s="268"/>
      <c r="D490" s="268"/>
      <c r="E490" s="271"/>
      <c r="F490" s="257"/>
      <c r="G490" s="257"/>
    </row>
    <row r="491" spans="1:7" x14ac:dyDescent="0.25">
      <c r="A491" s="268"/>
      <c r="B491" s="270"/>
      <c r="C491" s="268"/>
      <c r="D491" s="268"/>
      <c r="E491" s="271"/>
      <c r="F491" s="257"/>
      <c r="G491" s="257"/>
    </row>
    <row r="492" spans="1:7" x14ac:dyDescent="0.25">
      <c r="A492" s="268"/>
      <c r="B492" s="270"/>
      <c r="C492" s="268"/>
      <c r="D492" s="268"/>
      <c r="E492" s="271"/>
      <c r="F492" s="257"/>
      <c r="G492" s="257"/>
    </row>
    <row r="493" spans="1:7" x14ac:dyDescent="0.25">
      <c r="A493" s="268"/>
      <c r="B493" s="270"/>
      <c r="C493" s="268"/>
      <c r="D493" s="268"/>
      <c r="E493" s="271"/>
      <c r="F493" s="257"/>
      <c r="G493" s="257"/>
    </row>
    <row r="494" spans="1:7" x14ac:dyDescent="0.25">
      <c r="A494" s="268"/>
      <c r="B494" s="270"/>
      <c r="C494" s="268"/>
      <c r="D494" s="268"/>
      <c r="E494" s="271"/>
      <c r="F494" s="257"/>
      <c r="G494" s="257"/>
    </row>
    <row r="495" spans="1:7" x14ac:dyDescent="0.25">
      <c r="A495" s="268"/>
      <c r="B495" s="270"/>
      <c r="C495" s="268"/>
      <c r="D495" s="268"/>
      <c r="E495" s="271"/>
      <c r="F495" s="257"/>
      <c r="G495" s="257"/>
    </row>
    <row r="496" spans="1:7" x14ac:dyDescent="0.25">
      <c r="A496" s="268"/>
      <c r="B496" s="270"/>
      <c r="C496" s="268"/>
      <c r="D496" s="268"/>
      <c r="E496" s="271"/>
      <c r="F496" s="257"/>
      <c r="G496" s="257"/>
    </row>
    <row r="497" spans="1:7" x14ac:dyDescent="0.25">
      <c r="A497" s="268"/>
      <c r="B497" s="270"/>
      <c r="C497" s="268"/>
      <c r="D497" s="268"/>
      <c r="E497" s="271"/>
      <c r="F497" s="257"/>
      <c r="G497" s="257"/>
    </row>
    <row r="498" spans="1:7" x14ac:dyDescent="0.25">
      <c r="A498" s="268"/>
      <c r="B498" s="270"/>
      <c r="C498" s="268"/>
      <c r="D498" s="268"/>
      <c r="E498" s="271"/>
      <c r="F498" s="257"/>
      <c r="G498" s="257"/>
    </row>
    <row r="499" spans="1:7" x14ac:dyDescent="0.25">
      <c r="A499" s="268"/>
      <c r="B499" s="270"/>
      <c r="C499" s="268"/>
      <c r="D499" s="268"/>
      <c r="E499" s="271"/>
      <c r="F499" s="257"/>
      <c r="G499" s="257"/>
    </row>
    <row r="500" spans="1:7" x14ac:dyDescent="0.25">
      <c r="A500" s="268"/>
      <c r="B500" s="270"/>
      <c r="C500" s="268"/>
      <c r="D500" s="268"/>
      <c r="E500" s="271"/>
      <c r="F500" s="257"/>
      <c r="G500" s="257"/>
    </row>
    <row r="501" spans="1:7" x14ac:dyDescent="0.25">
      <c r="A501" s="268"/>
      <c r="B501" s="270"/>
      <c r="C501" s="268"/>
      <c r="D501" s="268"/>
      <c r="E501" s="271"/>
      <c r="F501" s="271"/>
      <c r="G501" s="271"/>
    </row>
    <row r="502" spans="1:7" x14ac:dyDescent="0.25">
      <c r="A502" s="268"/>
      <c r="B502" s="270"/>
      <c r="C502" s="268"/>
      <c r="D502" s="268"/>
      <c r="E502" s="271"/>
      <c r="F502" s="271"/>
      <c r="G502" s="271"/>
    </row>
    <row r="503" spans="1:7" x14ac:dyDescent="0.25">
      <c r="A503" s="268"/>
      <c r="B503" s="270"/>
      <c r="C503" s="268"/>
      <c r="D503" s="268"/>
      <c r="E503" s="271"/>
      <c r="F503" s="271"/>
      <c r="G503" s="271"/>
    </row>
    <row r="504" spans="1:7" x14ac:dyDescent="0.25">
      <c r="A504" s="268"/>
      <c r="B504" s="270"/>
      <c r="C504" s="268"/>
      <c r="D504" s="268"/>
      <c r="E504" s="271"/>
      <c r="F504" s="271"/>
      <c r="G504" s="271"/>
    </row>
    <row r="505" spans="1:7" x14ac:dyDescent="0.25">
      <c r="A505" s="291"/>
      <c r="B505" s="291"/>
      <c r="C505" s="291"/>
      <c r="D505" s="291"/>
      <c r="E505" s="291"/>
      <c r="F505" s="291"/>
      <c r="G505" s="291"/>
    </row>
    <row r="506" spans="1:7" x14ac:dyDescent="0.25">
      <c r="A506" s="268"/>
      <c r="B506" s="270"/>
      <c r="C506" s="268"/>
      <c r="D506" s="268"/>
      <c r="E506" s="271"/>
      <c r="F506" s="257"/>
      <c r="G506" s="257"/>
    </row>
    <row r="507" spans="1:7" x14ac:dyDescent="0.25">
      <c r="A507" s="268"/>
      <c r="B507" s="270"/>
      <c r="C507" s="268"/>
      <c r="D507" s="268"/>
      <c r="E507" s="271"/>
      <c r="F507" s="257"/>
      <c r="G507" s="257"/>
    </row>
    <row r="508" spans="1:7" x14ac:dyDescent="0.25">
      <c r="A508" s="268"/>
      <c r="B508" s="270"/>
      <c r="C508" s="268"/>
      <c r="D508" s="268"/>
      <c r="E508" s="271"/>
      <c r="F508" s="257"/>
      <c r="G508" s="257"/>
    </row>
    <row r="509" spans="1:7" x14ac:dyDescent="0.25">
      <c r="A509" s="268"/>
      <c r="B509" s="270"/>
      <c r="C509" s="268"/>
      <c r="D509" s="268"/>
      <c r="E509" s="271"/>
      <c r="F509" s="257"/>
      <c r="G509" s="257"/>
    </row>
    <row r="510" spans="1:7" x14ac:dyDescent="0.25">
      <c r="A510" s="268"/>
      <c r="B510" s="270"/>
      <c r="C510" s="268"/>
      <c r="D510" s="268"/>
      <c r="E510" s="271"/>
      <c r="F510" s="257"/>
      <c r="G510" s="257"/>
    </row>
    <row r="511" spans="1:7" x14ac:dyDescent="0.25">
      <c r="A511" s="268"/>
      <c r="B511" s="270"/>
      <c r="C511" s="268"/>
      <c r="D511" s="268"/>
      <c r="E511" s="271"/>
      <c r="F511" s="257"/>
      <c r="G511" s="257"/>
    </row>
    <row r="512" spans="1:7" x14ac:dyDescent="0.25">
      <c r="A512" s="268"/>
      <c r="B512" s="270"/>
      <c r="C512" s="268"/>
      <c r="D512" s="268"/>
      <c r="E512" s="271"/>
      <c r="F512" s="257"/>
      <c r="G512" s="257"/>
    </row>
    <row r="513" spans="1:7" x14ac:dyDescent="0.25">
      <c r="A513" s="268"/>
      <c r="B513" s="270"/>
      <c r="C513" s="268"/>
      <c r="D513" s="268"/>
      <c r="E513" s="271"/>
      <c r="F513" s="257"/>
      <c r="G513" s="257"/>
    </row>
    <row r="514" spans="1:7" x14ac:dyDescent="0.25">
      <c r="A514" s="268"/>
      <c r="B514" s="270"/>
      <c r="C514" s="268"/>
      <c r="D514" s="268"/>
      <c r="E514" s="271"/>
      <c r="F514" s="257"/>
      <c r="G514" s="257"/>
    </row>
    <row r="515" spans="1:7" x14ac:dyDescent="0.25">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5546875"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21"/>
  <sheetViews>
    <sheetView workbookViewId="0">
      <selection activeCell="E24" sqref="E24"/>
    </sheetView>
  </sheetViews>
  <sheetFormatPr baseColWidth="10" defaultColWidth="11.42578125" defaultRowHeight="15" x14ac:dyDescent="0.25"/>
  <cols>
    <col min="1" max="1" width="53.28515625" style="361" bestFit="1" customWidth="1"/>
    <col min="2" max="2" width="6" style="361" customWidth="1"/>
    <col min="3" max="3" width="11.28515625" style="361" customWidth="1"/>
    <col min="4" max="16384" width="11.42578125" style="361"/>
  </cols>
  <sheetData>
    <row r="1" spans="1:2" ht="14.45" x14ac:dyDescent="0.3">
      <c r="A1" s="411" t="s">
        <v>2818</v>
      </c>
      <c r="B1" s="411"/>
    </row>
    <row r="2" spans="1:2" ht="14.45" x14ac:dyDescent="0.3">
      <c r="A2" s="403" t="s">
        <v>1557</v>
      </c>
      <c r="B2" s="403">
        <v>12</v>
      </c>
    </row>
    <row r="3" spans="1:2" ht="14.45" x14ac:dyDescent="0.3">
      <c r="A3" s="403" t="s">
        <v>1558</v>
      </c>
      <c r="B3" s="403">
        <v>24</v>
      </c>
    </row>
    <row r="4" spans="1:2" ht="14.45" x14ac:dyDescent="0.3">
      <c r="A4" s="403" t="s">
        <v>1559</v>
      </c>
      <c r="B4" s="403">
        <v>36</v>
      </c>
    </row>
    <row r="5" spans="1:2" ht="14.45" x14ac:dyDescent="0.3">
      <c r="A5" s="403" t="s">
        <v>1560</v>
      </c>
      <c r="B5" s="403">
        <v>48</v>
      </c>
    </row>
    <row r="6" spans="1:2" ht="14.45" x14ac:dyDescent="0.3">
      <c r="A6" s="403" t="s">
        <v>1561</v>
      </c>
      <c r="B6" s="403">
        <v>60</v>
      </c>
    </row>
    <row r="7" spans="1:2" ht="14.45" x14ac:dyDescent="0.3">
      <c r="A7" s="403" t="s">
        <v>1562</v>
      </c>
      <c r="B7" s="403">
        <v>120</v>
      </c>
    </row>
    <row r="8" spans="1:2" ht="14.45" x14ac:dyDescent="0.3">
      <c r="A8" s="403" t="s">
        <v>1563</v>
      </c>
      <c r="B8" s="403">
        <v>400</v>
      </c>
    </row>
    <row r="10" spans="1:2" ht="14.45" x14ac:dyDescent="0.3">
      <c r="A10" s="403" t="s">
        <v>170</v>
      </c>
      <c r="B10" s="403">
        <v>6</v>
      </c>
    </row>
    <row r="11" spans="1:2" ht="14.45" x14ac:dyDescent="0.3">
      <c r="A11" s="403" t="s">
        <v>172</v>
      </c>
      <c r="B11" s="403">
        <v>12</v>
      </c>
    </row>
    <row r="12" spans="1:2" ht="14.45" x14ac:dyDescent="0.3">
      <c r="A12" s="403" t="s">
        <v>174</v>
      </c>
      <c r="B12" s="403">
        <v>18</v>
      </c>
    </row>
    <row r="13" spans="1:2" ht="14.45" x14ac:dyDescent="0.3">
      <c r="A13" s="403" t="s">
        <v>176</v>
      </c>
      <c r="B13" s="403">
        <v>24</v>
      </c>
    </row>
    <row r="16" spans="1:2" ht="14.45" x14ac:dyDescent="0.3">
      <c r="A16" s="361" t="s">
        <v>2819</v>
      </c>
    </row>
    <row r="17" spans="1:1" ht="14.45" x14ac:dyDescent="0.3">
      <c r="A17" s="361" t="s">
        <v>2820</v>
      </c>
    </row>
    <row r="18" spans="1:1" ht="14.45" x14ac:dyDescent="0.3">
      <c r="A18" s="361" t="s">
        <v>2821</v>
      </c>
    </row>
    <row r="19" spans="1:1" ht="14.45" x14ac:dyDescent="0.3">
      <c r="A19" s="361">
        <v>750</v>
      </c>
    </row>
    <row r="20" spans="1:1" ht="14.45" x14ac:dyDescent="0.3">
      <c r="A20" s="361" t="s">
        <v>2822</v>
      </c>
    </row>
    <row r="21" spans="1:1" x14ac:dyDescent="0.25">
      <c r="A21" s="361" t="s">
        <v>2823</v>
      </c>
    </row>
  </sheetData>
  <protectedRanges>
    <protectedRange sqref="A10:A13" name="HTT General"/>
  </protectedRanges>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2" customWidth="1"/>
    <col min="2" max="16384" width="9.140625" style="2"/>
  </cols>
  <sheetData>
    <row r="1" spans="1:1" ht="31.5" x14ac:dyDescent="0.25">
      <c r="A1" s="63" t="s">
        <v>1223</v>
      </c>
    </row>
    <row r="3" spans="1:1" x14ac:dyDescent="0.25">
      <c r="A3" s="122"/>
    </row>
    <row r="4" spans="1:1" ht="34.5" x14ac:dyDescent="0.25">
      <c r="A4" s="123" t="s">
        <v>1224</v>
      </c>
    </row>
    <row r="5" spans="1:1" ht="34.5" x14ac:dyDescent="0.25">
      <c r="A5" s="123" t="s">
        <v>1225</v>
      </c>
    </row>
    <row r="6" spans="1:1" ht="34.5" x14ac:dyDescent="0.25">
      <c r="A6" s="123" t="s">
        <v>1226</v>
      </c>
    </row>
    <row r="7" spans="1:1" ht="17.25" x14ac:dyDescent="0.25">
      <c r="A7" s="123"/>
    </row>
    <row r="8" spans="1:1" ht="18.75" x14ac:dyDescent="0.25">
      <c r="A8" s="124" t="s">
        <v>1227</v>
      </c>
    </row>
    <row r="9" spans="1:1" ht="34.5" x14ac:dyDescent="0.3">
      <c r="A9" s="133" t="s">
        <v>1389</v>
      </c>
    </row>
    <row r="10" spans="1:1" ht="69" x14ac:dyDescent="0.25">
      <c r="A10" s="126" t="s">
        <v>1228</v>
      </c>
    </row>
    <row r="11" spans="1:1" ht="34.5" x14ac:dyDescent="0.25">
      <c r="A11" s="126" t="s">
        <v>1229</v>
      </c>
    </row>
    <row r="12" spans="1:1" ht="17.25" x14ac:dyDescent="0.25">
      <c r="A12" s="126" t="s">
        <v>1230</v>
      </c>
    </row>
    <row r="13" spans="1:1" ht="17.25" x14ac:dyDescent="0.25">
      <c r="A13" s="126" t="s">
        <v>1231</v>
      </c>
    </row>
    <row r="14" spans="1:1" ht="34.5" x14ac:dyDescent="0.25">
      <c r="A14" s="126" t="s">
        <v>1232</v>
      </c>
    </row>
    <row r="15" spans="1:1" ht="17.25" x14ac:dyDescent="0.25">
      <c r="A15" s="126"/>
    </row>
    <row r="16" spans="1:1" ht="18.75" x14ac:dyDescent="0.25">
      <c r="A16" s="124" t="s">
        <v>1233</v>
      </c>
    </row>
    <row r="17" spans="1:1" ht="17.25" x14ac:dyDescent="0.25">
      <c r="A17" s="127" t="s">
        <v>1234</v>
      </c>
    </row>
    <row r="18" spans="1:1" ht="34.5" x14ac:dyDescent="0.25">
      <c r="A18" s="128" t="s">
        <v>1235</v>
      </c>
    </row>
    <row r="19" spans="1:1" ht="34.5" x14ac:dyDescent="0.25">
      <c r="A19" s="128" t="s">
        <v>1236</v>
      </c>
    </row>
    <row r="20" spans="1:1" ht="51.75" x14ac:dyDescent="0.25">
      <c r="A20" s="128" t="s">
        <v>1237</v>
      </c>
    </row>
    <row r="21" spans="1:1" ht="86.25" x14ac:dyDescent="0.25">
      <c r="A21" s="128" t="s">
        <v>1238</v>
      </c>
    </row>
    <row r="22" spans="1:1" ht="51.75" x14ac:dyDescent="0.25">
      <c r="A22" s="128" t="s">
        <v>1239</v>
      </c>
    </row>
    <row r="23" spans="1:1" ht="34.5" x14ac:dyDescent="0.25">
      <c r="A23" s="128" t="s">
        <v>1240</v>
      </c>
    </row>
    <row r="24" spans="1:1" ht="17.25" x14ac:dyDescent="0.25">
      <c r="A24" s="128" t="s">
        <v>1241</v>
      </c>
    </row>
    <row r="25" spans="1:1" ht="17.25" x14ac:dyDescent="0.25">
      <c r="A25" s="127" t="s">
        <v>1242</v>
      </c>
    </row>
    <row r="26" spans="1:1" ht="51.75" x14ac:dyDescent="0.3">
      <c r="A26" s="129" t="s">
        <v>1243</v>
      </c>
    </row>
    <row r="27" spans="1:1" ht="17.25" x14ac:dyDescent="0.3">
      <c r="A27" s="129" t="s">
        <v>1244</v>
      </c>
    </row>
    <row r="28" spans="1:1" ht="17.25" x14ac:dyDescent="0.25">
      <c r="A28" s="127" t="s">
        <v>1245</v>
      </c>
    </row>
    <row r="29" spans="1:1" ht="34.5" x14ac:dyDescent="0.25">
      <c r="A29" s="128" t="s">
        <v>1246</v>
      </c>
    </row>
    <row r="30" spans="1:1" ht="34.5" x14ac:dyDescent="0.25">
      <c r="A30" s="128" t="s">
        <v>1247</v>
      </c>
    </row>
    <row r="31" spans="1:1" ht="34.5" x14ac:dyDescent="0.25">
      <c r="A31" s="128" t="s">
        <v>1248</v>
      </c>
    </row>
    <row r="32" spans="1:1" ht="34.5" x14ac:dyDescent="0.25">
      <c r="A32" s="128" t="s">
        <v>1249</v>
      </c>
    </row>
    <row r="33" spans="1:1" ht="17.25" x14ac:dyDescent="0.25">
      <c r="A33" s="128"/>
    </row>
    <row r="34" spans="1:1" ht="18.75" x14ac:dyDescent="0.25">
      <c r="A34" s="124" t="s">
        <v>1250</v>
      </c>
    </row>
    <row r="35" spans="1:1" ht="17.25" x14ac:dyDescent="0.25">
      <c r="A35" s="127" t="s">
        <v>1251</v>
      </c>
    </row>
    <row r="36" spans="1:1" ht="34.5" x14ac:dyDescent="0.25">
      <c r="A36" s="128" t="s">
        <v>1252</v>
      </c>
    </row>
    <row r="37" spans="1:1" ht="34.5" x14ac:dyDescent="0.25">
      <c r="A37" s="128" t="s">
        <v>1253</v>
      </c>
    </row>
    <row r="38" spans="1:1" ht="34.5" x14ac:dyDescent="0.25">
      <c r="A38" s="128" t="s">
        <v>1254</v>
      </c>
    </row>
    <row r="39" spans="1:1" ht="17.25" x14ac:dyDescent="0.25">
      <c r="A39" s="128" t="s">
        <v>1255</v>
      </c>
    </row>
    <row r="40" spans="1:1" ht="17.25" x14ac:dyDescent="0.25">
      <c r="A40" s="128" t="s">
        <v>1256</v>
      </c>
    </row>
    <row r="41" spans="1:1" ht="17.25" x14ac:dyDescent="0.25">
      <c r="A41" s="127" t="s">
        <v>1257</v>
      </c>
    </row>
    <row r="42" spans="1:1" ht="17.25" x14ac:dyDescent="0.25">
      <c r="A42" s="128" t="s">
        <v>1258</v>
      </c>
    </row>
    <row r="43" spans="1:1" ht="17.25" x14ac:dyDescent="0.3">
      <c r="A43" s="129" t="s">
        <v>1259</v>
      </c>
    </row>
    <row r="44" spans="1:1" ht="17.25" x14ac:dyDescent="0.25">
      <c r="A44" s="127" t="s">
        <v>1260</v>
      </c>
    </row>
    <row r="45" spans="1:1" ht="34.5" x14ac:dyDescent="0.3">
      <c r="A45" s="129" t="s">
        <v>1261</v>
      </c>
    </row>
    <row r="46" spans="1:1" ht="34.5" x14ac:dyDescent="0.25">
      <c r="A46" s="128" t="s">
        <v>1262</v>
      </c>
    </row>
    <row r="47" spans="1:1" ht="34.5" x14ac:dyDescent="0.25">
      <c r="A47" s="128" t="s">
        <v>1263</v>
      </c>
    </row>
    <row r="48" spans="1:1" ht="17.25" x14ac:dyDescent="0.25">
      <c r="A48" s="128" t="s">
        <v>1264</v>
      </c>
    </row>
    <row r="49" spans="1:1" ht="17.25" x14ac:dyDescent="0.3">
      <c r="A49" s="129" t="s">
        <v>1265</v>
      </c>
    </row>
    <row r="50" spans="1:1" ht="17.25" x14ac:dyDescent="0.25">
      <c r="A50" s="127" t="s">
        <v>1266</v>
      </c>
    </row>
    <row r="51" spans="1:1" ht="34.5" x14ac:dyDescent="0.3">
      <c r="A51" s="129" t="s">
        <v>1267</v>
      </c>
    </row>
    <row r="52" spans="1:1" ht="17.25" x14ac:dyDescent="0.25">
      <c r="A52" s="128" t="s">
        <v>1268</v>
      </c>
    </row>
    <row r="53" spans="1:1" ht="34.5" x14ac:dyDescent="0.3">
      <c r="A53" s="129" t="s">
        <v>1269</v>
      </c>
    </row>
    <row r="54" spans="1:1" ht="17.25" x14ac:dyDescent="0.25">
      <c r="A54" s="127" t="s">
        <v>1270</v>
      </c>
    </row>
    <row r="55" spans="1:1" ht="17.25" x14ac:dyDescent="0.3">
      <c r="A55" s="129" t="s">
        <v>1271</v>
      </c>
    </row>
    <row r="56" spans="1:1" ht="34.5" x14ac:dyDescent="0.25">
      <c r="A56" s="128" t="s">
        <v>1272</v>
      </c>
    </row>
    <row r="57" spans="1:1" ht="17.25" x14ac:dyDescent="0.25">
      <c r="A57" s="128" t="s">
        <v>1273</v>
      </c>
    </row>
    <row r="58" spans="1:1" ht="17.25" x14ac:dyDescent="0.25">
      <c r="A58" s="128" t="s">
        <v>1274</v>
      </c>
    </row>
    <row r="59" spans="1:1" ht="17.25" x14ac:dyDescent="0.25">
      <c r="A59" s="127" t="s">
        <v>1275</v>
      </c>
    </row>
    <row r="60" spans="1:1" ht="17.25" x14ac:dyDescent="0.25">
      <c r="A60" s="128" t="s">
        <v>1276</v>
      </c>
    </row>
    <row r="61" spans="1:1" ht="17.25" x14ac:dyDescent="0.25">
      <c r="A61" s="130"/>
    </row>
    <row r="62" spans="1:1" ht="18.75" x14ac:dyDescent="0.25">
      <c r="A62" s="124" t="s">
        <v>1277</v>
      </c>
    </row>
    <row r="63" spans="1:1" ht="17.25" x14ac:dyDescent="0.25">
      <c r="A63" s="127" t="s">
        <v>1278</v>
      </c>
    </row>
    <row r="64" spans="1:1" ht="34.5" x14ac:dyDescent="0.25">
      <c r="A64" s="128" t="s">
        <v>1279</v>
      </c>
    </row>
    <row r="65" spans="1:1" ht="17.25" x14ac:dyDescent="0.25">
      <c r="A65" s="128" t="s">
        <v>1280</v>
      </c>
    </row>
    <row r="66" spans="1:1" ht="34.5" x14ac:dyDescent="0.25">
      <c r="A66" s="126" t="s">
        <v>1281</v>
      </c>
    </row>
    <row r="67" spans="1:1" ht="34.5" x14ac:dyDescent="0.25">
      <c r="A67" s="126" t="s">
        <v>1282</v>
      </c>
    </row>
    <row r="68" spans="1:1" ht="34.5" x14ac:dyDescent="0.25">
      <c r="A68" s="126" t="s">
        <v>1283</v>
      </c>
    </row>
    <row r="69" spans="1:1" ht="17.25" x14ac:dyDescent="0.25">
      <c r="A69" s="131" t="s">
        <v>1284</v>
      </c>
    </row>
    <row r="70" spans="1:1" ht="51.75" x14ac:dyDescent="0.25">
      <c r="A70" s="126" t="s">
        <v>1285</v>
      </c>
    </row>
    <row r="71" spans="1:1" ht="17.25" x14ac:dyDescent="0.25">
      <c r="A71" s="126" t="s">
        <v>1286</v>
      </c>
    </row>
    <row r="72" spans="1:1" ht="17.25" x14ac:dyDescent="0.25">
      <c r="A72" s="131" t="s">
        <v>1287</v>
      </c>
    </row>
    <row r="73" spans="1:1" ht="17.25" x14ac:dyDescent="0.25">
      <c r="A73" s="126" t="s">
        <v>1288</v>
      </c>
    </row>
    <row r="74" spans="1:1" ht="17.25" x14ac:dyDescent="0.25">
      <c r="A74" s="131" t="s">
        <v>1289</v>
      </c>
    </row>
    <row r="75" spans="1:1" ht="34.5" x14ac:dyDescent="0.25">
      <c r="A75" s="126" t="s">
        <v>1290</v>
      </c>
    </row>
    <row r="76" spans="1:1" ht="17.25" x14ac:dyDescent="0.25">
      <c r="A76" s="126" t="s">
        <v>1291</v>
      </c>
    </row>
    <row r="77" spans="1:1" ht="51.75" x14ac:dyDescent="0.25">
      <c r="A77" s="126" t="s">
        <v>1292</v>
      </c>
    </row>
    <row r="78" spans="1:1" ht="17.25" x14ac:dyDescent="0.25">
      <c r="A78" s="131" t="s">
        <v>1293</v>
      </c>
    </row>
    <row r="79" spans="1:1" ht="17.25" x14ac:dyDescent="0.3">
      <c r="A79" s="125" t="s">
        <v>1294</v>
      </c>
    </row>
    <row r="80" spans="1:1" ht="17.25" x14ac:dyDescent="0.25">
      <c r="A80" s="131" t="s">
        <v>1295</v>
      </c>
    </row>
    <row r="81" spans="1:1" ht="34.5" x14ac:dyDescent="0.25">
      <c r="A81" s="126" t="s">
        <v>1296</v>
      </c>
    </row>
    <row r="82" spans="1:1" ht="34.5" x14ac:dyDescent="0.25">
      <c r="A82" s="126" t="s">
        <v>1297</v>
      </c>
    </row>
    <row r="83" spans="1:1" ht="34.5" x14ac:dyDescent="0.25">
      <c r="A83" s="126" t="s">
        <v>1298</v>
      </c>
    </row>
    <row r="84" spans="1:1" ht="34.5" x14ac:dyDescent="0.25">
      <c r="A84" s="126" t="s">
        <v>1299</v>
      </c>
    </row>
    <row r="85" spans="1:1" ht="34.5" x14ac:dyDescent="0.25">
      <c r="A85" s="126" t="s">
        <v>1300</v>
      </c>
    </row>
    <row r="86" spans="1:1" ht="17.25" x14ac:dyDescent="0.25">
      <c r="A86" s="131" t="s">
        <v>1301</v>
      </c>
    </row>
    <row r="87" spans="1:1" ht="17.25" x14ac:dyDescent="0.25">
      <c r="A87" s="126" t="s">
        <v>1302</v>
      </c>
    </row>
    <row r="88" spans="1:1" ht="34.5" x14ac:dyDescent="0.25">
      <c r="A88" s="126" t="s">
        <v>1303</v>
      </c>
    </row>
    <row r="89" spans="1:1" ht="17.25" x14ac:dyDescent="0.25">
      <c r="A89" s="131" t="s">
        <v>1304</v>
      </c>
    </row>
    <row r="90" spans="1:1" ht="34.5" x14ac:dyDescent="0.25">
      <c r="A90" s="126" t="s">
        <v>1305</v>
      </c>
    </row>
    <row r="91" spans="1:1" ht="17.25" x14ac:dyDescent="0.25">
      <c r="A91" s="131" t="s">
        <v>1306</v>
      </c>
    </row>
    <row r="92" spans="1:1" ht="17.25" x14ac:dyDescent="0.3">
      <c r="A92" s="125" t="s">
        <v>1307</v>
      </c>
    </row>
    <row r="93" spans="1:1" ht="17.25" x14ac:dyDescent="0.25">
      <c r="A93" s="126" t="s">
        <v>1308</v>
      </c>
    </row>
    <row r="94" spans="1:1" ht="17.25" x14ac:dyDescent="0.25">
      <c r="A94" s="126"/>
    </row>
    <row r="95" spans="1:1" ht="18.75" x14ac:dyDescent="0.25">
      <c r="A95" s="124" t="s">
        <v>1309</v>
      </c>
    </row>
    <row r="96" spans="1:1" ht="34.5" x14ac:dyDescent="0.3">
      <c r="A96" s="125" t="s">
        <v>1310</v>
      </c>
    </row>
    <row r="97" spans="1:1" ht="17.25" x14ac:dyDescent="0.3">
      <c r="A97" s="125" t="s">
        <v>1311</v>
      </c>
    </row>
    <row r="98" spans="1:1" ht="17.25" x14ac:dyDescent="0.25">
      <c r="A98" s="131" t="s">
        <v>1312</v>
      </c>
    </row>
    <row r="99" spans="1:1" ht="17.25" x14ac:dyDescent="0.25">
      <c r="A99" s="123" t="s">
        <v>1313</v>
      </c>
    </row>
    <row r="100" spans="1:1" ht="17.25" x14ac:dyDescent="0.25">
      <c r="A100" s="126" t="s">
        <v>1314</v>
      </c>
    </row>
    <row r="101" spans="1:1" ht="17.25" x14ac:dyDescent="0.25">
      <c r="A101" s="126" t="s">
        <v>1315</v>
      </c>
    </row>
    <row r="102" spans="1:1" ht="17.25" x14ac:dyDescent="0.25">
      <c r="A102" s="126" t="s">
        <v>1316</v>
      </c>
    </row>
    <row r="103" spans="1:1" ht="17.25" x14ac:dyDescent="0.25">
      <c r="A103" s="126" t="s">
        <v>1317</v>
      </c>
    </row>
    <row r="104" spans="1:1" ht="34.5" x14ac:dyDescent="0.25">
      <c r="A104" s="126" t="s">
        <v>1318</v>
      </c>
    </row>
    <row r="105" spans="1:1" ht="17.25" x14ac:dyDescent="0.25">
      <c r="A105" s="123" t="s">
        <v>1319</v>
      </c>
    </row>
    <row r="106" spans="1:1" ht="17.25" x14ac:dyDescent="0.25">
      <c r="A106" s="126" t="s">
        <v>1320</v>
      </c>
    </row>
    <row r="107" spans="1:1" ht="17.25" x14ac:dyDescent="0.25">
      <c r="A107" s="126" t="s">
        <v>1321</v>
      </c>
    </row>
    <row r="108" spans="1:1" ht="17.25" x14ac:dyDescent="0.25">
      <c r="A108" s="126" t="s">
        <v>1322</v>
      </c>
    </row>
    <row r="109" spans="1:1" ht="17.25" x14ac:dyDescent="0.25">
      <c r="A109" s="126" t="s">
        <v>1323</v>
      </c>
    </row>
    <row r="110" spans="1:1" ht="17.25" x14ac:dyDescent="0.25">
      <c r="A110" s="126" t="s">
        <v>1324</v>
      </c>
    </row>
    <row r="111" spans="1:1" ht="17.25" x14ac:dyDescent="0.25">
      <c r="A111" s="126" t="s">
        <v>1325</v>
      </c>
    </row>
    <row r="112" spans="1:1" ht="17.25" x14ac:dyDescent="0.25">
      <c r="A112" s="131" t="s">
        <v>1326</v>
      </c>
    </row>
    <row r="113" spans="1:1" ht="17.25" x14ac:dyDescent="0.25">
      <c r="A113" s="126" t="s">
        <v>1327</v>
      </c>
    </row>
    <row r="114" spans="1:1" ht="17.25" x14ac:dyDescent="0.25">
      <c r="A114" s="123" t="s">
        <v>1328</v>
      </c>
    </row>
    <row r="115" spans="1:1" ht="17.25" x14ac:dyDescent="0.25">
      <c r="A115" s="126" t="s">
        <v>1329</v>
      </c>
    </row>
    <row r="116" spans="1:1" ht="17.25" x14ac:dyDescent="0.25">
      <c r="A116" s="126" t="s">
        <v>1330</v>
      </c>
    </row>
    <row r="117" spans="1:1" ht="17.25" x14ac:dyDescent="0.25">
      <c r="A117" s="123" t="s">
        <v>1331</v>
      </c>
    </row>
    <row r="118" spans="1:1" ht="17.25" x14ac:dyDescent="0.25">
      <c r="A118" s="126" t="s">
        <v>1332</v>
      </c>
    </row>
    <row r="119" spans="1:1" ht="17.25" x14ac:dyDescent="0.25">
      <c r="A119" s="126" t="s">
        <v>1333</v>
      </c>
    </row>
    <row r="120" spans="1:1" ht="17.25" x14ac:dyDescent="0.25">
      <c r="A120" s="126" t="s">
        <v>1334</v>
      </c>
    </row>
    <row r="121" spans="1:1" ht="17.25" x14ac:dyDescent="0.25">
      <c r="A121" s="131" t="s">
        <v>1335</v>
      </c>
    </row>
    <row r="122" spans="1:1" ht="17.25" x14ac:dyDescent="0.25">
      <c r="A122" s="123" t="s">
        <v>1336</v>
      </c>
    </row>
    <row r="123" spans="1:1" ht="17.25" x14ac:dyDescent="0.25">
      <c r="A123" s="123" t="s">
        <v>1337</v>
      </c>
    </row>
    <row r="124" spans="1:1" ht="17.25" x14ac:dyDescent="0.25">
      <c r="A124" s="126" t="s">
        <v>1338</v>
      </c>
    </row>
    <row r="125" spans="1:1" ht="17.25" x14ac:dyDescent="0.25">
      <c r="A125" s="126" t="s">
        <v>1339</v>
      </c>
    </row>
    <row r="126" spans="1:1" ht="17.25" x14ac:dyDescent="0.25">
      <c r="A126" s="126" t="s">
        <v>1340</v>
      </c>
    </row>
    <row r="127" spans="1:1" ht="17.25" x14ac:dyDescent="0.25">
      <c r="A127" s="126" t="s">
        <v>1341</v>
      </c>
    </row>
    <row r="128" spans="1:1" ht="17.25" x14ac:dyDescent="0.25">
      <c r="A128" s="126" t="s">
        <v>1342</v>
      </c>
    </row>
    <row r="129" spans="1:1" ht="17.25" x14ac:dyDescent="0.25">
      <c r="A129" s="131" t="s">
        <v>1343</v>
      </c>
    </row>
    <row r="130" spans="1:1" ht="34.5" x14ac:dyDescent="0.25">
      <c r="A130" s="126" t="s">
        <v>1344</v>
      </c>
    </row>
    <row r="131" spans="1:1" ht="69" x14ac:dyDescent="0.25">
      <c r="A131" s="126" t="s">
        <v>1345</v>
      </c>
    </row>
    <row r="132" spans="1:1" ht="34.5" x14ac:dyDescent="0.25">
      <c r="A132" s="126" t="s">
        <v>1346</v>
      </c>
    </row>
    <row r="133" spans="1:1" ht="17.25" x14ac:dyDescent="0.25">
      <c r="A133" s="131" t="s">
        <v>1347</v>
      </c>
    </row>
    <row r="134" spans="1:1" ht="34.5" x14ac:dyDescent="0.25">
      <c r="A134" s="123" t="s">
        <v>1348</v>
      </c>
    </row>
    <row r="135" spans="1:1" ht="17.25" x14ac:dyDescent="0.25">
      <c r="A135" s="123"/>
    </row>
    <row r="136" spans="1:1" ht="18.75" x14ac:dyDescent="0.25">
      <c r="A136" s="124" t="s">
        <v>1349</v>
      </c>
    </row>
    <row r="137" spans="1:1" ht="17.25" x14ac:dyDescent="0.25">
      <c r="A137" s="126" t="s">
        <v>1350</v>
      </c>
    </row>
    <row r="138" spans="1:1" ht="34.5" x14ac:dyDescent="0.25">
      <c r="A138" s="128" t="s">
        <v>1351</v>
      </c>
    </row>
    <row r="139" spans="1:1" ht="34.5" x14ac:dyDescent="0.25">
      <c r="A139" s="128" t="s">
        <v>1352</v>
      </c>
    </row>
    <row r="140" spans="1:1" ht="17.25" x14ac:dyDescent="0.25">
      <c r="A140" s="127" t="s">
        <v>1353</v>
      </c>
    </row>
    <row r="141" spans="1:1" ht="17.25" x14ac:dyDescent="0.25">
      <c r="A141" s="132" t="s">
        <v>1354</v>
      </c>
    </row>
    <row r="142" spans="1:1" ht="34.5" x14ac:dyDescent="0.3">
      <c r="A142" s="129" t="s">
        <v>1355</v>
      </c>
    </row>
    <row r="143" spans="1:1" ht="17.25" x14ac:dyDescent="0.25">
      <c r="A143" s="128" t="s">
        <v>1356</v>
      </c>
    </row>
    <row r="144" spans="1:1" ht="17.25" x14ac:dyDescent="0.25">
      <c r="A144" s="128" t="s">
        <v>1357</v>
      </c>
    </row>
    <row r="145" spans="1:1" ht="17.25" x14ac:dyDescent="0.25">
      <c r="A145" s="132" t="s">
        <v>1358</v>
      </c>
    </row>
    <row r="146" spans="1:1" ht="17.25" x14ac:dyDescent="0.25">
      <c r="A146" s="127" t="s">
        <v>1359</v>
      </c>
    </row>
    <row r="147" spans="1:1" ht="17.25" x14ac:dyDescent="0.25">
      <c r="A147" s="132" t="s">
        <v>1360</v>
      </c>
    </row>
    <row r="148" spans="1:1" ht="17.25" x14ac:dyDescent="0.25">
      <c r="A148" s="128" t="s">
        <v>1361</v>
      </c>
    </row>
    <row r="149" spans="1:1" ht="17.25" x14ac:dyDescent="0.25">
      <c r="A149" s="128" t="s">
        <v>1362</v>
      </c>
    </row>
    <row r="150" spans="1:1" ht="17.25" x14ac:dyDescent="0.25">
      <c r="A150" s="128" t="s">
        <v>1363</v>
      </c>
    </row>
    <row r="151" spans="1:1" ht="34.5" x14ac:dyDescent="0.25">
      <c r="A151" s="132" t="s">
        <v>1364</v>
      </c>
    </row>
    <row r="152" spans="1:1" ht="17.25" x14ac:dyDescent="0.25">
      <c r="A152" s="127" t="s">
        <v>1365</v>
      </c>
    </row>
    <row r="153" spans="1:1" ht="17.25" x14ac:dyDescent="0.25">
      <c r="A153" s="128" t="s">
        <v>1366</v>
      </c>
    </row>
    <row r="154" spans="1:1" ht="17.25" x14ac:dyDescent="0.25">
      <c r="A154" s="128" t="s">
        <v>1367</v>
      </c>
    </row>
    <row r="155" spans="1:1" ht="17.25" x14ac:dyDescent="0.25">
      <c r="A155" s="128" t="s">
        <v>1368</v>
      </c>
    </row>
    <row r="156" spans="1:1" ht="17.25" x14ac:dyDescent="0.25">
      <c r="A156" s="128" t="s">
        <v>1369</v>
      </c>
    </row>
    <row r="157" spans="1:1" ht="34.5" x14ac:dyDescent="0.25">
      <c r="A157" s="128" t="s">
        <v>1370</v>
      </c>
    </row>
    <row r="158" spans="1:1" ht="34.5" x14ac:dyDescent="0.25">
      <c r="A158" s="128" t="s">
        <v>1371</v>
      </c>
    </row>
    <row r="159" spans="1:1" ht="17.25" x14ac:dyDescent="0.25">
      <c r="A159" s="127" t="s">
        <v>1372</v>
      </c>
    </row>
    <row r="160" spans="1:1" ht="34.5" x14ac:dyDescent="0.25">
      <c r="A160" s="128" t="s">
        <v>1373</v>
      </c>
    </row>
    <row r="161" spans="1:1" ht="34.5" x14ac:dyDescent="0.25">
      <c r="A161" s="128" t="s">
        <v>1374</v>
      </c>
    </row>
    <row r="162" spans="1:1" ht="17.25" x14ac:dyDescent="0.25">
      <c r="A162" s="128" t="s">
        <v>1375</v>
      </c>
    </row>
    <row r="163" spans="1:1" ht="17.25" x14ac:dyDescent="0.25">
      <c r="A163" s="127" t="s">
        <v>1376</v>
      </c>
    </row>
    <row r="164" spans="1:1" ht="34.5" x14ac:dyDescent="0.3">
      <c r="A164" s="134" t="s">
        <v>1390</v>
      </c>
    </row>
    <row r="165" spans="1:1" ht="34.5" x14ac:dyDescent="0.25">
      <c r="A165" s="128" t="s">
        <v>1377</v>
      </c>
    </row>
    <row r="166" spans="1:1" ht="17.25" x14ac:dyDescent="0.25">
      <c r="A166" s="127" t="s">
        <v>1378</v>
      </c>
    </row>
    <row r="167" spans="1:1" ht="17.25" x14ac:dyDescent="0.25">
      <c r="A167" s="128" t="s">
        <v>1379</v>
      </c>
    </row>
    <row r="168" spans="1:1" ht="17.25" x14ac:dyDescent="0.25">
      <c r="A168" s="127" t="s">
        <v>1380</v>
      </c>
    </row>
    <row r="169" spans="1:1" ht="17.25" x14ac:dyDescent="0.3">
      <c r="A169" s="129" t="s">
        <v>1381</v>
      </c>
    </row>
    <row r="170" spans="1:1" ht="17.25" x14ac:dyDescent="0.3">
      <c r="A170" s="129"/>
    </row>
    <row r="171" spans="1:1" ht="17.25" x14ac:dyDescent="0.3">
      <c r="A171" s="129"/>
    </row>
    <row r="172" spans="1:1" ht="17.25" x14ac:dyDescent="0.3">
      <c r="A172" s="129"/>
    </row>
    <row r="173" spans="1:1" ht="17.25" x14ac:dyDescent="0.3">
      <c r="A173" s="129"/>
    </row>
    <row r="174" spans="1:1" ht="17.25" x14ac:dyDescent="0.3">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zoomScale="80" zoomScaleNormal="80" workbookViewId="0">
      <selection activeCell="F9" sqref="F9"/>
    </sheetView>
  </sheetViews>
  <sheetFormatPr baseColWidth="10" defaultColWidth="8.8554687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412" t="s">
        <v>2802</v>
      </c>
      <c r="E6" s="412"/>
      <c r="F6" s="412"/>
      <c r="G6" s="412"/>
      <c r="H6" s="412"/>
      <c r="I6" s="7"/>
      <c r="J6" s="8"/>
    </row>
    <row r="7" spans="2:10" ht="25.9" x14ac:dyDescent="0.3">
      <c r="B7" s="6"/>
      <c r="C7" s="7"/>
      <c r="D7" s="7"/>
      <c r="E7" s="7"/>
      <c r="F7" s="12" t="s">
        <v>517</v>
      </c>
      <c r="G7" s="7"/>
      <c r="H7" s="7"/>
      <c r="I7" s="7"/>
      <c r="J7" s="8"/>
    </row>
    <row r="8" spans="2:10" ht="26.25" x14ac:dyDescent="0.25">
      <c r="B8" s="6"/>
      <c r="C8" s="7"/>
      <c r="D8" s="7"/>
      <c r="E8" s="7"/>
      <c r="F8" s="12" t="s">
        <v>2824</v>
      </c>
      <c r="G8" s="7"/>
      <c r="H8" s="7"/>
      <c r="I8" s="7"/>
      <c r="J8" s="8"/>
    </row>
    <row r="9" spans="2:10" ht="21" x14ac:dyDescent="0.3">
      <c r="B9" s="6"/>
      <c r="C9" s="7"/>
      <c r="D9" s="7"/>
      <c r="E9" s="408"/>
      <c r="F9" s="409" t="s">
        <v>2849</v>
      </c>
      <c r="G9" s="408"/>
      <c r="H9" s="7"/>
      <c r="I9" s="7"/>
      <c r="J9" s="8"/>
    </row>
    <row r="10" spans="2:10" ht="21" x14ac:dyDescent="0.3">
      <c r="B10" s="6"/>
      <c r="C10" s="7"/>
      <c r="D10" s="7"/>
      <c r="E10" s="408"/>
      <c r="F10" s="409" t="s">
        <v>2850</v>
      </c>
      <c r="G10" s="408"/>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415" t="s">
        <v>15</v>
      </c>
      <c r="E24" s="416" t="s">
        <v>16</v>
      </c>
      <c r="F24" s="416"/>
      <c r="G24" s="416"/>
      <c r="H24" s="416"/>
      <c r="I24" s="7"/>
      <c r="J24" s="8"/>
    </row>
    <row r="25" spans="2:10" x14ac:dyDescent="0.25">
      <c r="B25" s="6"/>
      <c r="C25" s="7"/>
      <c r="D25" s="7"/>
      <c r="E25" s="16"/>
      <c r="F25" s="16"/>
      <c r="G25" s="16"/>
      <c r="H25" s="7"/>
      <c r="I25" s="7"/>
      <c r="J25" s="8"/>
    </row>
    <row r="26" spans="2:10" x14ac:dyDescent="0.25">
      <c r="B26" s="6"/>
      <c r="C26" s="7"/>
      <c r="D26" s="415" t="s">
        <v>17</v>
      </c>
      <c r="E26" s="416"/>
      <c r="F26" s="416"/>
      <c r="G26" s="416"/>
      <c r="H26" s="416"/>
      <c r="I26" s="7"/>
      <c r="J26" s="8"/>
    </row>
    <row r="27" spans="2:10" x14ac:dyDescent="0.25">
      <c r="B27" s="6"/>
      <c r="C27" s="7"/>
      <c r="D27" s="17"/>
      <c r="E27" s="17"/>
      <c r="F27" s="17"/>
      <c r="G27" s="17"/>
      <c r="H27" s="17"/>
      <c r="I27" s="7"/>
      <c r="J27" s="8"/>
    </row>
    <row r="28" spans="2:10" x14ac:dyDescent="0.25">
      <c r="B28" s="6"/>
      <c r="C28" s="7"/>
      <c r="D28" s="415" t="s">
        <v>18</v>
      </c>
      <c r="E28" s="416" t="s">
        <v>16</v>
      </c>
      <c r="F28" s="416"/>
      <c r="G28" s="416"/>
      <c r="H28" s="416"/>
      <c r="I28" s="7"/>
      <c r="J28" s="8"/>
    </row>
    <row r="29" spans="2:10" x14ac:dyDescent="0.25">
      <c r="B29" s="6"/>
      <c r="C29" s="7"/>
      <c r="D29" s="17"/>
      <c r="E29" s="17"/>
      <c r="F29" s="17"/>
      <c r="G29" s="17"/>
      <c r="H29" s="17"/>
      <c r="I29" s="7"/>
      <c r="J29" s="8"/>
    </row>
    <row r="30" spans="2:10" x14ac:dyDescent="0.25">
      <c r="B30" s="6"/>
      <c r="C30" s="7"/>
      <c r="D30" s="415" t="s">
        <v>19</v>
      </c>
      <c r="E30" s="416" t="s">
        <v>16</v>
      </c>
      <c r="F30" s="416"/>
      <c r="G30" s="416"/>
      <c r="H30" s="416"/>
      <c r="I30" s="7"/>
      <c r="J30" s="8"/>
    </row>
    <row r="31" spans="2:10" x14ac:dyDescent="0.25">
      <c r="B31" s="6"/>
      <c r="C31" s="7"/>
      <c r="D31" s="17"/>
      <c r="E31" s="17"/>
      <c r="F31" s="17"/>
      <c r="G31" s="17"/>
      <c r="H31" s="17"/>
      <c r="I31" s="7"/>
      <c r="J31" s="8"/>
    </row>
    <row r="32" spans="2:10" x14ac:dyDescent="0.25">
      <c r="B32" s="6"/>
      <c r="C32" s="7"/>
      <c r="D32" s="415" t="s">
        <v>20</v>
      </c>
      <c r="E32" s="416" t="s">
        <v>16</v>
      </c>
      <c r="F32" s="416"/>
      <c r="G32" s="416"/>
      <c r="H32" s="416"/>
      <c r="I32" s="7"/>
      <c r="J32" s="8"/>
    </row>
    <row r="33" spans="1:18" x14ac:dyDescent="0.25">
      <c r="B33" s="6"/>
      <c r="C33" s="7"/>
      <c r="D33" s="16"/>
      <c r="E33" s="16"/>
      <c r="F33" s="16"/>
      <c r="G33" s="16"/>
      <c r="H33" s="16"/>
      <c r="I33" s="7"/>
      <c r="J33" s="8"/>
    </row>
    <row r="34" spans="1:18" x14ac:dyDescent="0.25">
      <c r="B34" s="6"/>
      <c r="C34" s="7"/>
      <c r="D34" s="415" t="s">
        <v>21</v>
      </c>
      <c r="E34" s="416" t="s">
        <v>16</v>
      </c>
      <c r="F34" s="416"/>
      <c r="G34" s="416"/>
      <c r="H34" s="416"/>
      <c r="I34" s="7"/>
      <c r="J34" s="8"/>
    </row>
    <row r="35" spans="1:18" x14ac:dyDescent="0.25">
      <c r="B35" s="6"/>
      <c r="C35" s="7"/>
      <c r="D35" s="7"/>
      <c r="E35" s="7"/>
      <c r="F35" s="7"/>
      <c r="G35" s="7"/>
      <c r="H35" s="7"/>
      <c r="I35" s="7"/>
      <c r="J35" s="8"/>
    </row>
    <row r="36" spans="1:18" x14ac:dyDescent="0.25">
      <c r="B36" s="6"/>
      <c r="C36" s="7"/>
      <c r="D36" s="413" t="s">
        <v>22</v>
      </c>
      <c r="E36" s="414"/>
      <c r="F36" s="414"/>
      <c r="G36" s="414"/>
      <c r="H36" s="414"/>
      <c r="I36" s="7"/>
      <c r="J36" s="8"/>
    </row>
    <row r="37" spans="1:18" x14ac:dyDescent="0.25">
      <c r="B37" s="6"/>
      <c r="C37" s="7"/>
      <c r="D37" s="7"/>
      <c r="E37" s="7"/>
      <c r="F37" s="15"/>
      <c r="G37" s="7"/>
      <c r="H37" s="7"/>
      <c r="I37" s="7"/>
      <c r="J37" s="8"/>
    </row>
    <row r="38" spans="1:18" x14ac:dyDescent="0.25">
      <c r="B38" s="6"/>
      <c r="C38" s="7"/>
      <c r="D38" s="413" t="s">
        <v>1536</v>
      </c>
      <c r="E38" s="414"/>
      <c r="F38" s="414"/>
      <c r="G38" s="414"/>
      <c r="H38" s="414"/>
      <c r="I38" s="7"/>
      <c r="J38" s="8"/>
    </row>
    <row r="39" spans="1:18" x14ac:dyDescent="0.25">
      <c r="B39" s="6"/>
      <c r="C39" s="7"/>
      <c r="D39" s="140"/>
      <c r="E39" s="140"/>
      <c r="F39" s="140"/>
      <c r="G39" s="140"/>
      <c r="H39" s="140"/>
      <c r="I39" s="7"/>
      <c r="J39" s="8"/>
    </row>
    <row r="40" spans="1:18" s="258" customFormat="1" x14ac:dyDescent="0.25">
      <c r="A40" s="2"/>
      <c r="B40" s="6"/>
      <c r="C40" s="7"/>
      <c r="D40" s="413" t="s">
        <v>2811</v>
      </c>
      <c r="E40" s="414" t="s">
        <v>16</v>
      </c>
      <c r="F40" s="414"/>
      <c r="G40" s="414"/>
      <c r="H40" s="414"/>
      <c r="I40" s="7"/>
      <c r="J40" s="8"/>
      <c r="K40" s="2"/>
      <c r="L40" s="2"/>
      <c r="M40" s="2"/>
      <c r="N40" s="2"/>
      <c r="O40" s="2"/>
      <c r="P40" s="2"/>
      <c r="Q40" s="2"/>
      <c r="R40" s="2"/>
    </row>
    <row r="41" spans="1:18" s="258" customFormat="1" x14ac:dyDescent="0.25">
      <c r="A41" s="2"/>
      <c r="B41" s="6"/>
      <c r="C41" s="7"/>
      <c r="D41" s="7"/>
      <c r="E41" s="326"/>
      <c r="F41" s="326"/>
      <c r="G41" s="326"/>
      <c r="H41" s="326"/>
      <c r="I41" s="7"/>
      <c r="J41" s="8"/>
      <c r="K41" s="2"/>
      <c r="L41" s="2"/>
      <c r="M41" s="2"/>
      <c r="N41" s="2"/>
      <c r="O41" s="2"/>
      <c r="P41" s="2"/>
      <c r="Q41" s="2"/>
      <c r="R41" s="2"/>
    </row>
    <row r="42" spans="1:18" s="258" customFormat="1" x14ac:dyDescent="0.25">
      <c r="A42" s="2"/>
      <c r="B42" s="6"/>
      <c r="C42" s="7"/>
      <c r="D42" s="413" t="s">
        <v>2812</v>
      </c>
      <c r="E42" s="414"/>
      <c r="F42" s="414"/>
      <c r="G42" s="414"/>
      <c r="H42" s="414"/>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90"/>
  <sheetViews>
    <sheetView topLeftCell="B1" zoomScale="80" zoomScaleNormal="80" workbookViewId="0">
      <selection activeCell="F6" sqref="F6"/>
    </sheetView>
  </sheetViews>
  <sheetFormatPr baseColWidth="10"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1592</v>
      </c>
      <c r="D9" s="24"/>
      <c r="E9" s="24"/>
      <c r="F9" s="24"/>
      <c r="G9" s="24"/>
      <c r="H9" s="24"/>
      <c r="I9" s="7"/>
      <c r="J9" s="8"/>
      <c r="M9" s="22"/>
      <c r="N9" s="7"/>
    </row>
    <row r="10" spans="1:14" x14ac:dyDescent="0.25">
      <c r="B10" s="6"/>
      <c r="C10" s="23" t="s">
        <v>1593</v>
      </c>
      <c r="D10" s="29"/>
      <c r="E10" s="29"/>
      <c r="F10" s="24"/>
      <c r="G10" s="24"/>
      <c r="H10" s="24"/>
      <c r="I10" s="7"/>
      <c r="J10" s="8"/>
      <c r="M10" s="22"/>
      <c r="N10" s="7"/>
    </row>
    <row r="11" spans="1:14" x14ac:dyDescent="0.25">
      <c r="B11" s="6"/>
      <c r="C11" s="23" t="s">
        <v>1594</v>
      </c>
      <c r="D11" s="24"/>
      <c r="E11" s="24"/>
      <c r="F11" s="24"/>
      <c r="G11" s="24"/>
      <c r="H11" s="24"/>
      <c r="I11" s="7"/>
      <c r="J11" s="8"/>
      <c r="M11" s="22"/>
      <c r="N11" s="22"/>
    </row>
    <row r="12" spans="1:14" x14ac:dyDescent="0.25">
      <c r="B12" s="6"/>
      <c r="C12" s="23"/>
      <c r="D12" s="23" t="s">
        <v>1595</v>
      </c>
      <c r="E12" s="24"/>
      <c r="F12" s="24"/>
      <c r="G12" s="24"/>
      <c r="H12" s="24"/>
      <c r="I12" s="7"/>
      <c r="J12" s="8"/>
      <c r="M12" s="22"/>
      <c r="N12" s="22"/>
    </row>
    <row r="13" spans="1:14" x14ac:dyDescent="0.25">
      <c r="B13" s="6"/>
      <c r="C13" s="23"/>
      <c r="D13" s="23" t="s">
        <v>1596</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1597</v>
      </c>
      <c r="D17" s="23"/>
      <c r="E17" s="23"/>
      <c r="F17" s="28"/>
      <c r="G17" s="28"/>
      <c r="H17" s="28"/>
      <c r="I17" s="28"/>
      <c r="J17" s="8"/>
      <c r="M17" s="22"/>
      <c r="N17" s="23"/>
    </row>
    <row r="18" spans="2:14" s="2" customFormat="1" x14ac:dyDescent="0.25">
      <c r="B18" s="6"/>
      <c r="C18" s="29" t="s">
        <v>1598</v>
      </c>
      <c r="D18" s="29"/>
      <c r="E18" s="24"/>
      <c r="F18" s="28"/>
      <c r="G18" s="28"/>
      <c r="H18" s="28"/>
      <c r="I18" s="28"/>
      <c r="J18" s="8"/>
      <c r="M18" s="22"/>
      <c r="N18" s="23"/>
    </row>
    <row r="19" spans="2:14" s="2" customFormat="1" x14ac:dyDescent="0.25">
      <c r="B19" s="6"/>
      <c r="C19" s="23" t="s">
        <v>1599</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1600</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1601</v>
      </c>
      <c r="D24" s="23"/>
      <c r="E24" s="23"/>
      <c r="F24" s="31"/>
      <c r="G24" s="31"/>
      <c r="H24" s="31"/>
      <c r="I24" s="14"/>
      <c r="J24" s="8"/>
    </row>
    <row r="25" spans="2:14" s="2" customFormat="1" ht="15" customHeight="1" x14ac:dyDescent="0.25">
      <c r="B25" s="6"/>
      <c r="C25" s="417" t="s">
        <v>1603</v>
      </c>
      <c r="D25" s="417"/>
      <c r="E25" s="417"/>
      <c r="F25" s="417"/>
      <c r="G25" s="417"/>
      <c r="H25" s="417"/>
      <c r="I25" s="14"/>
      <c r="J25" s="8"/>
    </row>
    <row r="26" spans="2:14" s="2" customFormat="1" x14ac:dyDescent="0.25">
      <c r="B26" s="6"/>
      <c r="C26" s="417"/>
      <c r="D26" s="417"/>
      <c r="E26" s="417"/>
      <c r="F26" s="417"/>
      <c r="G26" s="417"/>
      <c r="H26" s="417"/>
      <c r="I26" s="14"/>
      <c r="J26" s="8"/>
    </row>
    <row r="27" spans="2:14" s="2" customFormat="1" x14ac:dyDescent="0.25">
      <c r="B27" s="6"/>
      <c r="C27" s="417" t="s">
        <v>1602</v>
      </c>
      <c r="D27" s="417"/>
      <c r="E27" s="417"/>
      <c r="F27" s="417"/>
      <c r="G27" s="417"/>
      <c r="H27" s="417"/>
      <c r="I27" s="14"/>
      <c r="J27" s="8"/>
    </row>
    <row r="28" spans="2:14" s="2" customFormat="1" x14ac:dyDescent="0.25">
      <c r="B28" s="6"/>
      <c r="C28" s="417"/>
      <c r="D28" s="417"/>
      <c r="E28" s="417"/>
      <c r="F28" s="417"/>
      <c r="G28" s="417"/>
      <c r="H28" s="417"/>
      <c r="I28" s="14"/>
      <c r="J28" s="8"/>
    </row>
    <row r="29" spans="2:14" s="2" customFormat="1" x14ac:dyDescent="0.25">
      <c r="B29" s="6"/>
      <c r="C29" s="417" t="s">
        <v>1604</v>
      </c>
      <c r="D29" s="417"/>
      <c r="E29" s="417"/>
      <c r="F29" s="417"/>
      <c r="G29" s="417"/>
      <c r="H29" s="417"/>
      <c r="I29" s="14"/>
      <c r="J29" s="8"/>
    </row>
    <row r="30" spans="2:14" s="2" customFormat="1" x14ac:dyDescent="0.25">
      <c r="B30" s="6"/>
      <c r="C30" s="417"/>
      <c r="D30" s="417"/>
      <c r="E30" s="417"/>
      <c r="F30" s="417"/>
      <c r="G30" s="417"/>
      <c r="H30" s="417"/>
      <c r="I30" s="14"/>
      <c r="J30" s="8"/>
    </row>
    <row r="31" spans="2:14" s="2" customFormat="1" x14ac:dyDescent="0.25">
      <c r="B31" s="6"/>
      <c r="C31" s="23" t="s">
        <v>1608</v>
      </c>
      <c r="D31" s="23"/>
      <c r="E31" s="23"/>
      <c r="F31" s="31"/>
      <c r="G31" s="31"/>
      <c r="H31" s="31"/>
      <c r="I31" s="14"/>
      <c r="J31" s="8"/>
    </row>
    <row r="32" spans="2:14" s="2" customFormat="1" x14ac:dyDescent="0.25">
      <c r="B32" s="6"/>
      <c r="C32" s="23"/>
      <c r="D32" s="23" t="s">
        <v>1605</v>
      </c>
      <c r="E32" s="23"/>
      <c r="F32" s="31"/>
      <c r="G32" s="31"/>
      <c r="H32" s="31"/>
      <c r="I32" s="14"/>
      <c r="J32" s="8"/>
    </row>
    <row r="33" spans="2:20" s="2" customFormat="1" x14ac:dyDescent="0.25">
      <c r="B33" s="6"/>
      <c r="C33" s="23"/>
      <c r="D33" s="23" t="s">
        <v>1606</v>
      </c>
      <c r="E33" s="23"/>
      <c r="F33" s="31"/>
      <c r="G33" s="31"/>
      <c r="H33" s="31"/>
      <c r="I33" s="14"/>
      <c r="J33" s="8"/>
    </row>
    <row r="34" spans="2:20" s="2" customFormat="1" x14ac:dyDescent="0.25">
      <c r="B34" s="6"/>
      <c r="C34" s="23"/>
      <c r="D34" s="23" t="s">
        <v>1607</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50"/>
      <c r="C72" s="351"/>
      <c r="D72" s="351"/>
      <c r="E72" s="351"/>
      <c r="F72" s="351"/>
      <c r="G72" s="351"/>
      <c r="H72" s="351"/>
      <c r="I72" s="351"/>
      <c r="J72" s="352"/>
    </row>
    <row r="73" spans="1:20" ht="18.75" x14ac:dyDescent="0.3">
      <c r="B73" s="26"/>
      <c r="C73" s="355" t="s">
        <v>2809</v>
      </c>
      <c r="D73" s="22"/>
      <c r="E73" s="22"/>
      <c r="F73" s="22"/>
      <c r="G73" s="22"/>
      <c r="H73" s="22"/>
      <c r="I73" s="22"/>
      <c r="J73" s="27"/>
    </row>
    <row r="74" spans="1:20" s="258" customFormat="1" ht="18.75" x14ac:dyDescent="0.3">
      <c r="A74" s="2"/>
      <c r="B74" s="26"/>
      <c r="C74" s="419" t="s">
        <v>2810</v>
      </c>
      <c r="D74" s="419"/>
      <c r="E74" s="419"/>
      <c r="F74" s="419"/>
      <c r="G74" s="419"/>
      <c r="H74" s="419"/>
      <c r="I74" s="419"/>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56" t="s">
        <v>2662</v>
      </c>
      <c r="D76" s="22"/>
      <c r="E76" s="22"/>
      <c r="F76" s="22"/>
      <c r="G76" s="22"/>
      <c r="H76" s="22"/>
      <c r="I76" s="22"/>
      <c r="J76" s="27"/>
    </row>
    <row r="77" spans="1:20" x14ac:dyDescent="0.25">
      <c r="B77" s="26"/>
      <c r="C77" s="356" t="s">
        <v>2777</v>
      </c>
      <c r="D77" s="22"/>
      <c r="E77" s="22"/>
      <c r="F77" s="22"/>
      <c r="G77" s="22"/>
      <c r="H77" s="22"/>
      <c r="I77" s="22"/>
      <c r="J77" s="27"/>
    </row>
    <row r="78" spans="1:20" s="361" customFormat="1" ht="24.75" customHeight="1" x14ac:dyDescent="0.25">
      <c r="A78" s="2"/>
      <c r="B78" s="26"/>
      <c r="C78" s="418" t="s">
        <v>2778</v>
      </c>
      <c r="D78" s="418"/>
      <c r="E78" s="418"/>
      <c r="F78" s="418"/>
      <c r="G78" s="418"/>
      <c r="H78" s="418"/>
      <c r="I78" s="418"/>
      <c r="J78" s="27"/>
      <c r="K78" s="2"/>
      <c r="L78" s="2"/>
      <c r="M78" s="2"/>
      <c r="N78" s="2"/>
      <c r="O78" s="2"/>
      <c r="P78" s="2"/>
      <c r="Q78" s="2"/>
      <c r="R78" s="2"/>
    </row>
    <row r="79" spans="1:20" x14ac:dyDescent="0.25">
      <c r="B79" s="26"/>
      <c r="C79" s="418" t="s">
        <v>2779</v>
      </c>
      <c r="D79" s="418"/>
      <c r="E79" s="418"/>
      <c r="F79" s="418"/>
      <c r="G79" s="418"/>
      <c r="H79" s="418"/>
      <c r="I79" s="418"/>
      <c r="J79" s="27"/>
    </row>
    <row r="80" spans="1:20" x14ac:dyDescent="0.25">
      <c r="B80" s="26"/>
      <c r="C80" s="356" t="s">
        <v>2780</v>
      </c>
      <c r="D80" s="22"/>
      <c r="E80" s="22"/>
      <c r="F80" s="22"/>
      <c r="G80" s="22"/>
      <c r="H80" s="22"/>
      <c r="I80" s="22"/>
      <c r="J80" s="27"/>
    </row>
    <row r="81" spans="1:18" s="361" customFormat="1" x14ac:dyDescent="0.25">
      <c r="A81" s="2"/>
      <c r="B81" s="26"/>
      <c r="C81" s="356" t="s">
        <v>2790</v>
      </c>
      <c r="D81" s="22"/>
      <c r="E81" s="22"/>
      <c r="F81" s="22"/>
      <c r="G81" s="22"/>
      <c r="H81" s="22"/>
      <c r="I81" s="22"/>
      <c r="J81" s="27"/>
      <c r="K81" s="2"/>
      <c r="L81" s="2"/>
      <c r="M81" s="2"/>
      <c r="N81" s="2"/>
      <c r="O81" s="2"/>
      <c r="P81" s="2"/>
      <c r="Q81" s="2"/>
      <c r="R81" s="2"/>
    </row>
    <row r="82" spans="1:18" s="361" customFormat="1" x14ac:dyDescent="0.25">
      <c r="A82" s="2"/>
      <c r="B82" s="26"/>
      <c r="C82" s="356" t="s">
        <v>2792</v>
      </c>
      <c r="D82" s="22"/>
      <c r="E82" s="22"/>
      <c r="F82" s="22"/>
      <c r="G82" s="22"/>
      <c r="H82" s="22"/>
      <c r="I82" s="22"/>
      <c r="J82" s="27"/>
      <c r="K82" s="2"/>
      <c r="L82" s="2"/>
      <c r="M82" s="2"/>
      <c r="N82" s="2"/>
      <c r="O82" s="2"/>
      <c r="P82" s="2"/>
      <c r="Q82" s="2"/>
      <c r="R82" s="2"/>
    </row>
    <row r="83" spans="1:18" x14ac:dyDescent="0.25">
      <c r="B83" s="26"/>
      <c r="C83" s="356" t="s">
        <v>2791</v>
      </c>
      <c r="D83" s="22"/>
      <c r="E83" s="22"/>
      <c r="F83" s="22"/>
      <c r="G83" s="22"/>
      <c r="H83" s="22"/>
      <c r="I83" s="22"/>
      <c r="J83" s="27"/>
    </row>
    <row r="84" spans="1:18" x14ac:dyDescent="0.25">
      <c r="B84" s="26"/>
      <c r="C84" s="356" t="s">
        <v>2793</v>
      </c>
      <c r="D84" s="22"/>
      <c r="E84" s="22"/>
      <c r="F84" s="22"/>
      <c r="G84" s="22"/>
      <c r="H84" s="22"/>
      <c r="I84" s="22"/>
      <c r="J84" s="27"/>
    </row>
    <row r="85" spans="1:18" x14ac:dyDescent="0.25">
      <c r="B85" s="26"/>
      <c r="C85" s="356" t="s">
        <v>2794</v>
      </c>
      <c r="D85" s="22"/>
      <c r="E85" s="22"/>
      <c r="F85" s="22"/>
      <c r="G85" s="22"/>
      <c r="H85" s="22"/>
      <c r="I85" s="22"/>
      <c r="J85" s="27"/>
    </row>
    <row r="86" spans="1:18" x14ac:dyDescent="0.25">
      <c r="B86" s="26"/>
      <c r="C86" s="356" t="s">
        <v>2795</v>
      </c>
      <c r="D86" s="22"/>
      <c r="E86" s="22"/>
      <c r="F86" s="22"/>
      <c r="G86" s="22"/>
      <c r="H86" s="22"/>
      <c r="I86" s="22"/>
      <c r="J86" s="27"/>
    </row>
    <row r="87" spans="1:18" x14ac:dyDescent="0.25">
      <c r="B87" s="26"/>
      <c r="C87" s="356" t="s">
        <v>2806</v>
      </c>
      <c r="D87" s="22"/>
      <c r="E87" s="22"/>
      <c r="F87" s="22"/>
      <c r="G87" s="22"/>
      <c r="H87" s="22"/>
      <c r="I87" s="22"/>
      <c r="J87" s="27"/>
    </row>
    <row r="88" spans="1:18" x14ac:dyDescent="0.25">
      <c r="B88" s="26"/>
      <c r="C88" s="394" t="s">
        <v>2807</v>
      </c>
      <c r="D88" s="22"/>
      <c r="E88" s="22"/>
      <c r="F88" s="22"/>
      <c r="G88" s="22"/>
      <c r="H88" s="22"/>
      <c r="I88" s="22"/>
      <c r="J88" s="27"/>
    </row>
    <row r="89" spans="1:18" x14ac:dyDescent="0.25">
      <c r="B89" s="26"/>
      <c r="C89" s="394" t="s">
        <v>2808</v>
      </c>
      <c r="D89" s="22"/>
      <c r="E89" s="22"/>
      <c r="F89" s="22"/>
      <c r="G89" s="22"/>
      <c r="H89" s="22"/>
      <c r="I89" s="22"/>
      <c r="J89" s="27"/>
    </row>
    <row r="90" spans="1:18" ht="15.75" thickBot="1" x14ac:dyDescent="0.3">
      <c r="B90" s="353"/>
      <c r="C90" s="33"/>
      <c r="D90" s="33"/>
      <c r="E90" s="33"/>
      <c r="F90" s="33"/>
      <c r="G90" s="33"/>
      <c r="H90" s="33"/>
      <c r="I90" s="33"/>
      <c r="J90" s="354"/>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8.85546875"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420" t="s">
        <v>37</v>
      </c>
      <c r="B1" s="421"/>
      <c r="C1" s="421"/>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1580</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2155</v>
      </c>
      <c r="D24" s="59"/>
    </row>
    <row r="25" spans="1:31" ht="14.45" customHeight="1" x14ac:dyDescent="0.25">
      <c r="A25" s="194" t="s">
        <v>1586</v>
      </c>
      <c r="B25" s="52"/>
      <c r="C25" s="53"/>
      <c r="D25" s="59"/>
    </row>
    <row r="26" spans="1:31" ht="38.25" customHeight="1" x14ac:dyDescent="0.25">
      <c r="A26" s="54"/>
      <c r="B26" s="55" t="s">
        <v>66</v>
      </c>
      <c r="C26" s="58" t="s">
        <v>67</v>
      </c>
      <c r="D26" s="59"/>
    </row>
    <row r="27" spans="1:31" ht="14.45" customHeight="1" x14ac:dyDescent="0.25">
      <c r="A27" s="52" t="s">
        <v>68</v>
      </c>
      <c r="B27" s="52"/>
      <c r="C27" s="53"/>
    </row>
    <row r="28" spans="1:31" ht="34.5" customHeight="1" x14ac:dyDescent="0.25">
      <c r="A28" s="54"/>
      <c r="B28" s="55" t="s">
        <v>69</v>
      </c>
      <c r="C28" s="58" t="s">
        <v>70</v>
      </c>
    </row>
    <row r="29" spans="1:31" x14ac:dyDescent="0.25">
      <c r="A29" s="194" t="s">
        <v>1583</v>
      </c>
      <c r="B29" s="194"/>
      <c r="C29" s="195"/>
    </row>
    <row r="30" spans="1:31" ht="60" x14ac:dyDescent="0.25">
      <c r="A30" s="196"/>
      <c r="B30" s="197" t="s">
        <v>1581</v>
      </c>
      <c r="C30" s="58" t="s">
        <v>2156</v>
      </c>
    </row>
    <row r="31" spans="1:31" x14ac:dyDescent="0.25">
      <c r="A31" s="194" t="s">
        <v>1582</v>
      </c>
      <c r="B31" s="194"/>
      <c r="C31" s="195"/>
    </row>
    <row r="32" spans="1:31" ht="30" x14ac:dyDescent="0.25">
      <c r="A32" s="196"/>
      <c r="B32" s="197" t="s">
        <v>1584</v>
      </c>
      <c r="C32" s="58" t="s">
        <v>1585</v>
      </c>
    </row>
    <row r="33" spans="1:3" x14ac:dyDescent="0.25">
      <c r="A33" s="194" t="s">
        <v>1587</v>
      </c>
      <c r="B33" s="194"/>
      <c r="C33" s="195"/>
    </row>
    <row r="34" spans="1:3" ht="30" x14ac:dyDescent="0.25">
      <c r="A34" s="196"/>
      <c r="B34" s="197" t="s">
        <v>1591</v>
      </c>
      <c r="C34" s="58" t="s">
        <v>1590</v>
      </c>
    </row>
    <row r="38" spans="1:3" x14ac:dyDescent="0.25">
      <c r="C38" s="19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zoomScale="80" zoomScaleNormal="80" workbookViewId="0">
      <selection activeCell="C7" sqref="C7"/>
    </sheetView>
  </sheetViews>
  <sheetFormatPr baseColWidth="10"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4" t="s">
        <v>1537</v>
      </c>
      <c r="B1" s="184"/>
      <c r="C1" s="64"/>
      <c r="D1" s="64"/>
      <c r="E1" s="64"/>
      <c r="F1" s="369" t="s">
        <v>2797</v>
      </c>
      <c r="H1" s="64"/>
      <c r="I1" s="184"/>
      <c r="J1" s="64"/>
      <c r="K1" s="64"/>
      <c r="L1" s="64"/>
      <c r="M1" s="64"/>
    </row>
    <row r="2" spans="1:13" ht="15.75" thickBot="1" x14ac:dyDescent="0.3">
      <c r="A2" s="64"/>
      <c r="B2" s="65"/>
      <c r="C2" s="65"/>
      <c r="D2" s="64"/>
      <c r="E2" s="64"/>
      <c r="F2" s="64"/>
      <c r="H2" s="64"/>
      <c r="L2" s="64"/>
      <c r="M2" s="64"/>
    </row>
    <row r="3" spans="1:13" ht="18.600000000000001" thickBot="1" x14ac:dyDescent="0.35">
      <c r="A3" s="67"/>
      <c r="B3" s="68" t="s">
        <v>71</v>
      </c>
      <c r="C3" s="69" t="s">
        <v>210</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60"/>
      <c r="D6" s="260"/>
      <c r="H6" s="64"/>
      <c r="L6" s="64"/>
      <c r="M6" s="64"/>
    </row>
    <row r="7" spans="1:13" x14ac:dyDescent="0.25">
      <c r="B7" s="73" t="s">
        <v>75</v>
      </c>
      <c r="C7" s="260"/>
      <c r="D7" s="260"/>
      <c r="H7" s="64"/>
      <c r="L7" s="64"/>
      <c r="M7" s="64"/>
    </row>
    <row r="8" spans="1:13" x14ac:dyDescent="0.25">
      <c r="B8" s="73" t="s">
        <v>76</v>
      </c>
      <c r="C8" s="260"/>
      <c r="D8" s="260"/>
      <c r="F8" s="66" t="s">
        <v>77</v>
      </c>
      <c r="H8" s="64"/>
      <c r="L8" s="64"/>
      <c r="M8" s="64"/>
    </row>
    <row r="9" spans="1:13" x14ac:dyDescent="0.25">
      <c r="B9" s="370" t="s">
        <v>2663</v>
      </c>
      <c r="H9" s="64"/>
      <c r="L9" s="64"/>
      <c r="M9" s="64"/>
    </row>
    <row r="10" spans="1:13" x14ac:dyDescent="0.25">
      <c r="B10" s="74" t="s">
        <v>78</v>
      </c>
      <c r="H10" s="64"/>
      <c r="L10" s="64"/>
      <c r="M10" s="64"/>
    </row>
    <row r="11" spans="1:13" ht="15.75" thickBot="1" x14ac:dyDescent="0.3">
      <c r="B11" s="75" t="s">
        <v>79</v>
      </c>
      <c r="H11" s="64"/>
      <c r="L11" s="64"/>
      <c r="M11" s="64"/>
    </row>
    <row r="12" spans="1:13" x14ac:dyDescent="0.25">
      <c r="B12" s="76"/>
      <c r="H12" s="64"/>
      <c r="L12" s="64"/>
      <c r="M12" s="64"/>
    </row>
    <row r="13" spans="1:13" ht="37.5" x14ac:dyDescent="0.25">
      <c r="A13" s="77" t="s">
        <v>80</v>
      </c>
      <c r="B13" s="77" t="s">
        <v>74</v>
      </c>
      <c r="C13" s="78"/>
      <c r="D13" s="78"/>
      <c r="E13" s="78"/>
      <c r="F13" s="78"/>
      <c r="G13" s="79"/>
      <c r="H13" s="64"/>
      <c r="L13" s="64"/>
      <c r="M13" s="64"/>
    </row>
    <row r="14" spans="1:13" ht="14.45" x14ac:dyDescent="0.3">
      <c r="A14" s="66" t="s">
        <v>81</v>
      </c>
      <c r="B14" s="80" t="s">
        <v>0</v>
      </c>
      <c r="C14" s="264" t="s">
        <v>517</v>
      </c>
      <c r="E14" s="72"/>
      <c r="F14" s="72"/>
      <c r="H14" s="64"/>
      <c r="L14" s="64"/>
      <c r="M14" s="64"/>
    </row>
    <row r="15" spans="1:13" x14ac:dyDescent="0.25">
      <c r="A15" s="66" t="s">
        <v>83</v>
      </c>
      <c r="B15" s="80" t="s">
        <v>84</v>
      </c>
      <c r="C15" s="264" t="s">
        <v>2824</v>
      </c>
      <c r="E15" s="72"/>
      <c r="F15" s="72"/>
      <c r="H15" s="64"/>
      <c r="L15" s="64"/>
      <c r="M15" s="64"/>
    </row>
    <row r="16" spans="1:13" ht="28.9" x14ac:dyDescent="0.3">
      <c r="A16" s="66" t="s">
        <v>85</v>
      </c>
      <c r="B16" s="80" t="s">
        <v>86</v>
      </c>
      <c r="C16" s="404" t="s">
        <v>2825</v>
      </c>
      <c r="E16" s="72"/>
      <c r="F16" s="72"/>
      <c r="H16" s="64"/>
      <c r="L16" s="64"/>
      <c r="M16" s="64"/>
    </row>
    <row r="17" spans="1:13" x14ac:dyDescent="0.25">
      <c r="A17" s="66" t="s">
        <v>87</v>
      </c>
      <c r="B17" s="80" t="s">
        <v>88</v>
      </c>
      <c r="C17" s="405">
        <f>Param!C4</f>
        <v>45077</v>
      </c>
      <c r="E17" s="72"/>
      <c r="F17" s="72"/>
      <c r="H17" s="64"/>
      <c r="L17" s="64"/>
      <c r="M17" s="64"/>
    </row>
    <row r="18" spans="1:13" ht="14.45" outlineLevel="1" x14ac:dyDescent="0.3">
      <c r="A18" s="66" t="s">
        <v>89</v>
      </c>
      <c r="B18" s="81" t="s">
        <v>90</v>
      </c>
      <c r="C18" s="264"/>
      <c r="E18" s="72"/>
      <c r="F18" s="72"/>
      <c r="H18" s="64"/>
      <c r="L18" s="64"/>
      <c r="M18" s="64"/>
    </row>
    <row r="19" spans="1:13" ht="14.45" outlineLevel="1" x14ac:dyDescent="0.3">
      <c r="A19" s="66" t="s">
        <v>91</v>
      </c>
      <c r="B19" s="81" t="s">
        <v>92</v>
      </c>
      <c r="C19" s="264"/>
      <c r="E19" s="72"/>
      <c r="F19" s="72"/>
      <c r="H19" s="64"/>
      <c r="L19" s="64"/>
      <c r="M19" s="64"/>
    </row>
    <row r="20" spans="1:13" outlineLevel="1" x14ac:dyDescent="0.25">
      <c r="A20" s="66" t="s">
        <v>93</v>
      </c>
      <c r="B20" s="81"/>
      <c r="E20" s="72"/>
      <c r="F20" s="72"/>
      <c r="H20" s="64"/>
      <c r="L20" s="64"/>
      <c r="M20" s="64"/>
    </row>
    <row r="21" spans="1:13" outlineLevel="1" x14ac:dyDescent="0.25">
      <c r="A21" s="66" t="s">
        <v>94</v>
      </c>
      <c r="B21" s="81"/>
      <c r="E21" s="72"/>
      <c r="F21" s="72"/>
      <c r="H21" s="64"/>
      <c r="L21" s="64"/>
      <c r="M21" s="64"/>
    </row>
    <row r="22" spans="1:13" outlineLevel="1" x14ac:dyDescent="0.25">
      <c r="A22" s="66" t="s">
        <v>95</v>
      </c>
      <c r="B22" s="81"/>
      <c r="E22" s="72"/>
      <c r="F22" s="72"/>
      <c r="H22" s="64"/>
      <c r="L22" s="64"/>
      <c r="M22" s="64"/>
    </row>
    <row r="23" spans="1:13" outlineLevel="1" x14ac:dyDescent="0.25">
      <c r="A23" s="66" t="s">
        <v>96</v>
      </c>
      <c r="B23" s="81"/>
      <c r="E23" s="72"/>
      <c r="F23" s="72"/>
      <c r="H23" s="64"/>
      <c r="L23" s="64"/>
      <c r="M23" s="64"/>
    </row>
    <row r="24" spans="1:13" outlineLevel="1" x14ac:dyDescent="0.25">
      <c r="A24" s="66" t="s">
        <v>97</v>
      </c>
      <c r="B24" s="81"/>
      <c r="E24" s="72"/>
      <c r="F24" s="72"/>
      <c r="H24" s="64"/>
      <c r="L24" s="64"/>
      <c r="M24" s="64"/>
    </row>
    <row r="25" spans="1:13" outlineLevel="1" x14ac:dyDescent="0.25">
      <c r="A25" s="66" t="s">
        <v>98</v>
      </c>
      <c r="B25" s="81"/>
      <c r="E25" s="72"/>
      <c r="F25" s="72"/>
      <c r="H25" s="64"/>
      <c r="L25" s="64"/>
      <c r="M25" s="64"/>
    </row>
    <row r="26" spans="1:13" ht="18.75" x14ac:dyDescent="0.25">
      <c r="A26" s="78"/>
      <c r="B26" s="77" t="s">
        <v>75</v>
      </c>
      <c r="C26" s="78"/>
      <c r="D26" s="78"/>
      <c r="E26" s="78"/>
      <c r="F26" s="78"/>
      <c r="G26" s="79"/>
      <c r="H26" s="64"/>
      <c r="L26" s="64"/>
      <c r="M26" s="64"/>
    </row>
    <row r="27" spans="1:13" ht="14.45" x14ac:dyDescent="0.3">
      <c r="A27" s="66" t="s">
        <v>99</v>
      </c>
      <c r="B27" s="396" t="s">
        <v>2803</v>
      </c>
      <c r="C27" s="264" t="s">
        <v>2799</v>
      </c>
      <c r="D27" s="83"/>
      <c r="E27" s="83"/>
      <c r="F27" s="83"/>
      <c r="H27" s="64"/>
      <c r="L27" s="64"/>
      <c r="M27" s="64"/>
    </row>
    <row r="28" spans="1:13" ht="14.45" x14ac:dyDescent="0.3">
      <c r="A28" s="66" t="s">
        <v>100</v>
      </c>
      <c r="B28" s="371" t="s">
        <v>2798</v>
      </c>
      <c r="C28" s="339" t="s">
        <v>2799</v>
      </c>
      <c r="D28" s="83"/>
      <c r="E28" s="83"/>
      <c r="F28" s="83"/>
      <c r="H28" s="64"/>
      <c r="L28" s="64"/>
      <c r="M28" s="395" t="s">
        <v>2799</v>
      </c>
    </row>
    <row r="29" spans="1:13" ht="14.45" x14ac:dyDescent="0.3">
      <c r="A29" s="66" t="s">
        <v>102</v>
      </c>
      <c r="B29" s="82" t="s">
        <v>101</v>
      </c>
      <c r="C29" s="404" t="s">
        <v>2799</v>
      </c>
      <c r="E29" s="83"/>
      <c r="F29" s="83"/>
      <c r="H29" s="64"/>
      <c r="L29" s="64"/>
      <c r="M29" s="395" t="s">
        <v>2800</v>
      </c>
    </row>
    <row r="30" spans="1:13" ht="28.9" outlineLevel="1" x14ac:dyDescent="0.3">
      <c r="A30" s="66" t="s">
        <v>105</v>
      </c>
      <c r="B30" s="82" t="s">
        <v>103</v>
      </c>
      <c r="C30" s="404" t="s">
        <v>2826</v>
      </c>
      <c r="E30" s="83"/>
      <c r="F30" s="83"/>
      <c r="H30" s="64"/>
      <c r="L30" s="64"/>
      <c r="M30" s="395" t="s">
        <v>2801</v>
      </c>
    </row>
    <row r="31" spans="1:13" outlineLevel="1" x14ac:dyDescent="0.25">
      <c r="A31" s="66" t="s">
        <v>106</v>
      </c>
      <c r="B31" s="82"/>
      <c r="E31" s="83"/>
      <c r="F31" s="83"/>
      <c r="H31" s="64"/>
      <c r="L31" s="64"/>
      <c r="M31" s="64"/>
    </row>
    <row r="32" spans="1:13" outlineLevel="1" x14ac:dyDescent="0.25">
      <c r="A32" s="66" t="s">
        <v>107</v>
      </c>
      <c r="B32" s="82"/>
      <c r="E32" s="83"/>
      <c r="F32" s="83"/>
      <c r="H32" s="64"/>
      <c r="L32" s="64"/>
      <c r="M32" s="64"/>
    </row>
    <row r="33" spans="1:14" outlineLevel="1" x14ac:dyDescent="0.25">
      <c r="A33" s="66" t="s">
        <v>108</v>
      </c>
      <c r="B33" s="82"/>
      <c r="E33" s="83"/>
      <c r="F33" s="83"/>
      <c r="H33" s="64"/>
      <c r="L33" s="64"/>
      <c r="M33" s="64"/>
    </row>
    <row r="34" spans="1:14" outlineLevel="1" x14ac:dyDescent="0.25">
      <c r="A34" s="66" t="s">
        <v>109</v>
      </c>
      <c r="B34" s="82"/>
      <c r="E34" s="83"/>
      <c r="F34" s="83"/>
      <c r="H34" s="64"/>
      <c r="L34" s="64"/>
      <c r="M34" s="64"/>
    </row>
    <row r="35" spans="1:14" outlineLevel="1" x14ac:dyDescent="0.25">
      <c r="A35" s="66" t="s">
        <v>110</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111</v>
      </c>
      <c r="C37" s="85" t="s">
        <v>112</v>
      </c>
      <c r="D37" s="87"/>
      <c r="E37" s="87"/>
      <c r="F37" s="87"/>
      <c r="G37" s="88"/>
      <c r="H37" s="64"/>
      <c r="L37" s="64"/>
      <c r="M37" s="64"/>
    </row>
    <row r="38" spans="1:14" ht="14.45" x14ac:dyDescent="0.3">
      <c r="A38" s="66" t="s">
        <v>4</v>
      </c>
      <c r="B38" s="83" t="s">
        <v>1382</v>
      </c>
      <c r="C38" s="245">
        <v>3236.630910369995</v>
      </c>
      <c r="F38" s="83"/>
      <c r="H38" s="64"/>
      <c r="L38" s="64"/>
      <c r="M38" s="64"/>
    </row>
    <row r="39" spans="1:14" ht="14.45" x14ac:dyDescent="0.3">
      <c r="A39" s="66" t="s">
        <v>113</v>
      </c>
      <c r="B39" s="83" t="s">
        <v>114</v>
      </c>
      <c r="C39" s="245">
        <f>C138</f>
        <v>2587</v>
      </c>
      <c r="F39" s="83"/>
      <c r="H39" s="64"/>
      <c r="L39" s="64"/>
      <c r="M39" s="64"/>
      <c r="N39" s="96"/>
    </row>
    <row r="40" spans="1:14" ht="14.45" outlineLevel="1" x14ac:dyDescent="0.3">
      <c r="A40" s="66" t="s">
        <v>115</v>
      </c>
      <c r="B40" s="89" t="s">
        <v>116</v>
      </c>
      <c r="C40" s="187"/>
      <c r="F40" s="83"/>
      <c r="H40" s="64"/>
      <c r="L40" s="64"/>
      <c r="M40" s="64"/>
      <c r="N40" s="96"/>
    </row>
    <row r="41" spans="1:14" ht="14.45" outlineLevel="1" x14ac:dyDescent="0.3">
      <c r="A41" s="66" t="s">
        <v>118</v>
      </c>
      <c r="B41" s="89" t="s">
        <v>119</v>
      </c>
      <c r="C41" s="187"/>
      <c r="F41" s="83"/>
      <c r="H41" s="64"/>
      <c r="L41" s="64"/>
      <c r="M41" s="64"/>
      <c r="N41" s="96"/>
    </row>
    <row r="42" spans="1:14" outlineLevel="1" x14ac:dyDescent="0.25">
      <c r="A42" s="66" t="s">
        <v>120</v>
      </c>
      <c r="B42" s="89"/>
      <c r="C42" s="187"/>
      <c r="F42" s="83"/>
      <c r="H42" s="64"/>
      <c r="L42" s="64"/>
      <c r="M42" s="64"/>
      <c r="N42" s="96"/>
    </row>
    <row r="43" spans="1:14" outlineLevel="1" x14ac:dyDescent="0.25">
      <c r="A43" s="96" t="s">
        <v>1609</v>
      </c>
      <c r="B43" s="83"/>
      <c r="F43" s="83"/>
      <c r="H43" s="64"/>
      <c r="L43" s="64"/>
      <c r="M43" s="64"/>
      <c r="N43" s="96"/>
    </row>
    <row r="44" spans="1:14" ht="15" customHeight="1" x14ac:dyDescent="0.25">
      <c r="A44" s="85"/>
      <c r="B44" s="85" t="s">
        <v>121</v>
      </c>
      <c r="C44" s="85" t="s">
        <v>2699</v>
      </c>
      <c r="D44" s="85" t="s">
        <v>2770</v>
      </c>
      <c r="E44" s="85"/>
      <c r="F44" s="85" t="s">
        <v>2769</v>
      </c>
      <c r="G44" s="85" t="s">
        <v>122</v>
      </c>
      <c r="I44" s="64"/>
      <c r="J44" s="64"/>
      <c r="K44" s="96"/>
      <c r="L44" s="96"/>
      <c r="M44" s="96"/>
      <c r="N44" s="96"/>
    </row>
    <row r="45" spans="1:14" x14ac:dyDescent="0.25">
      <c r="A45" s="66" t="s">
        <v>8</v>
      </c>
      <c r="B45" s="261" t="s">
        <v>123</v>
      </c>
      <c r="C45" s="364">
        <v>0.05</v>
      </c>
      <c r="D45" s="181">
        <f>IF(OR(C38="[For completion]",C39="[For completion]"),"Please complete G.3.1.1 and G.3.1.2",(C38/C39-1-MAX(C45,F45)))</f>
        <v>0.2011136105025107</v>
      </c>
      <c r="E45" s="181"/>
      <c r="F45" s="364">
        <v>0</v>
      </c>
      <c r="G45" s="362" t="s">
        <v>117</v>
      </c>
      <c r="H45" s="64"/>
      <c r="L45" s="64"/>
      <c r="M45" s="64"/>
      <c r="N45" s="96"/>
    </row>
    <row r="46" spans="1:14" outlineLevel="1" x14ac:dyDescent="0.25">
      <c r="A46" s="66" t="s">
        <v>124</v>
      </c>
      <c r="B46" s="81" t="s">
        <v>125</v>
      </c>
      <c r="C46" s="181"/>
      <c r="D46" s="181"/>
      <c r="E46" s="181"/>
      <c r="F46" s="181"/>
      <c r="G46" s="103"/>
      <c r="H46" s="64"/>
      <c r="L46" s="64"/>
      <c r="M46" s="64"/>
      <c r="N46" s="96"/>
    </row>
    <row r="47" spans="1:14" outlineLevel="1" x14ac:dyDescent="0.25">
      <c r="A47" s="66" t="s">
        <v>126</v>
      </c>
      <c r="B47" s="81" t="s">
        <v>127</v>
      </c>
      <c r="C47" s="181"/>
      <c r="D47" s="181"/>
      <c r="E47" s="181"/>
      <c r="F47" s="181"/>
      <c r="G47" s="103"/>
      <c r="H47" s="64"/>
      <c r="L47" s="64"/>
      <c r="M47" s="64"/>
      <c r="N47" s="96"/>
    </row>
    <row r="48" spans="1:14" outlineLevel="1" x14ac:dyDescent="0.25">
      <c r="A48" s="66" t="s">
        <v>128</v>
      </c>
      <c r="B48" s="81"/>
      <c r="C48" s="103"/>
      <c r="D48" s="103"/>
      <c r="E48" s="103"/>
      <c r="F48" s="103"/>
      <c r="G48" s="103"/>
      <c r="H48" s="64"/>
      <c r="L48" s="64"/>
      <c r="M48" s="64"/>
      <c r="N48" s="96"/>
    </row>
    <row r="49" spans="1:14" outlineLevel="1" x14ac:dyDescent="0.25">
      <c r="A49" s="66" t="s">
        <v>129</v>
      </c>
      <c r="B49" s="81"/>
      <c r="C49" s="103"/>
      <c r="D49" s="103"/>
      <c r="E49" s="103"/>
      <c r="F49" s="103"/>
      <c r="G49" s="103"/>
      <c r="H49" s="64"/>
      <c r="L49" s="64"/>
      <c r="M49" s="64"/>
      <c r="N49" s="96"/>
    </row>
    <row r="50" spans="1:14" outlineLevel="1" x14ac:dyDescent="0.25">
      <c r="A50" s="66" t="s">
        <v>130</v>
      </c>
      <c r="B50" s="81"/>
      <c r="C50" s="103"/>
      <c r="D50" s="103"/>
      <c r="E50" s="103"/>
      <c r="F50" s="103"/>
      <c r="G50" s="103"/>
      <c r="H50" s="64"/>
      <c r="L50" s="64"/>
      <c r="M50" s="64"/>
      <c r="N50" s="96"/>
    </row>
    <row r="51" spans="1:14" outlineLevel="1" x14ac:dyDescent="0.25">
      <c r="A51" s="66" t="s">
        <v>131</v>
      </c>
      <c r="B51" s="81"/>
      <c r="C51" s="103"/>
      <c r="D51" s="103"/>
      <c r="E51" s="103"/>
      <c r="F51" s="103"/>
      <c r="G51" s="103"/>
      <c r="H51" s="64"/>
      <c r="L51" s="64"/>
      <c r="M51" s="64"/>
      <c r="N51" s="96"/>
    </row>
    <row r="52" spans="1:14" ht="15" customHeight="1" x14ac:dyDescent="0.25">
      <c r="A52" s="85"/>
      <c r="B52" s="86" t="s">
        <v>132</v>
      </c>
      <c r="C52" s="85" t="s">
        <v>112</v>
      </c>
      <c r="D52" s="85"/>
      <c r="E52" s="87"/>
      <c r="F52" s="88" t="s">
        <v>133</v>
      </c>
      <c r="G52" s="88"/>
      <c r="H52" s="64"/>
      <c r="L52" s="64"/>
      <c r="M52" s="64"/>
      <c r="N52" s="96"/>
    </row>
    <row r="53" spans="1:14" x14ac:dyDescent="0.25">
      <c r="A53" s="66" t="s">
        <v>134</v>
      </c>
      <c r="B53" s="83" t="s">
        <v>135</v>
      </c>
      <c r="C53" s="187"/>
      <c r="E53" s="91"/>
      <c r="F53" s="199">
        <f>IF($C$58=0,"",IF(C53="[for completion]","",C53/$C$58))</f>
        <v>0</v>
      </c>
      <c r="G53" s="92"/>
      <c r="H53" s="64"/>
      <c r="L53" s="64"/>
      <c r="M53" s="64"/>
      <c r="N53" s="96"/>
    </row>
    <row r="54" spans="1:14" x14ac:dyDescent="0.25">
      <c r="A54" s="66" t="s">
        <v>136</v>
      </c>
      <c r="B54" s="83" t="s">
        <v>137</v>
      </c>
      <c r="C54" s="245">
        <v>3236.630910369995</v>
      </c>
      <c r="E54" s="91"/>
      <c r="F54" s="199">
        <f>IF($C$58=0,"",IF(C54="[for completion]","",C54/$C$58))</f>
        <v>1</v>
      </c>
      <c r="G54" s="92"/>
      <c r="H54" s="64"/>
      <c r="L54" s="64"/>
      <c r="M54" s="64"/>
      <c r="N54" s="96"/>
    </row>
    <row r="55" spans="1:14" x14ac:dyDescent="0.25">
      <c r="A55" s="66" t="s">
        <v>138</v>
      </c>
      <c r="B55" s="83" t="s">
        <v>139</v>
      </c>
      <c r="C55" s="187"/>
      <c r="E55" s="91"/>
      <c r="F55" s="207">
        <f>IF($C$58=0,"",IF(C55="[for completion]","",C55/$C$58))</f>
        <v>0</v>
      </c>
      <c r="G55" s="92"/>
      <c r="H55" s="64"/>
      <c r="L55" s="64"/>
      <c r="M55" s="64"/>
      <c r="N55" s="96"/>
    </row>
    <row r="56" spans="1:14" x14ac:dyDescent="0.25">
      <c r="A56" s="66" t="s">
        <v>140</v>
      </c>
      <c r="B56" s="83" t="s">
        <v>141</v>
      </c>
      <c r="C56" s="187"/>
      <c r="E56" s="91"/>
      <c r="F56" s="207">
        <f>IF($C$58=0,"",IF(C56="[for completion]","",C56/$C$58))</f>
        <v>0</v>
      </c>
      <c r="G56" s="92"/>
      <c r="H56" s="64"/>
      <c r="L56" s="64"/>
      <c r="M56" s="64"/>
      <c r="N56" s="96"/>
    </row>
    <row r="57" spans="1:14" x14ac:dyDescent="0.25">
      <c r="A57" s="66" t="s">
        <v>142</v>
      </c>
      <c r="B57" s="66" t="s">
        <v>143</v>
      </c>
      <c r="C57" s="187"/>
      <c r="E57" s="91"/>
      <c r="F57" s="199">
        <f>IF($C$58=0,"",IF(C57="[for completion]","",C57/$C$58))</f>
        <v>0</v>
      </c>
      <c r="G57" s="92"/>
      <c r="H57" s="64"/>
      <c r="L57" s="64"/>
      <c r="M57" s="64"/>
      <c r="N57" s="96"/>
    </row>
    <row r="58" spans="1:14" x14ac:dyDescent="0.25">
      <c r="A58" s="66" t="s">
        <v>144</v>
      </c>
      <c r="B58" s="93" t="s">
        <v>145</v>
      </c>
      <c r="C58" s="189">
        <f>SUM(C53:C57)</f>
        <v>3236.630910369995</v>
      </c>
      <c r="D58" s="91"/>
      <c r="E58" s="91"/>
      <c r="F58" s="200">
        <f>SUM(F53:F57)</f>
        <v>1</v>
      </c>
      <c r="G58" s="92"/>
      <c r="H58" s="64"/>
      <c r="L58" s="64"/>
      <c r="M58" s="64"/>
      <c r="N58" s="96"/>
    </row>
    <row r="59" spans="1:14" outlineLevel="1" x14ac:dyDescent="0.25">
      <c r="A59" s="66" t="s">
        <v>146</v>
      </c>
      <c r="B59" s="95" t="s">
        <v>147</v>
      </c>
      <c r="C59" s="187"/>
      <c r="E59" s="91"/>
      <c r="F59" s="199">
        <f t="shared" ref="F59:F64" si="0">IF($C$58=0,"",IF(C59="[for completion]","",C59/$C$58))</f>
        <v>0</v>
      </c>
      <c r="G59" s="92"/>
      <c r="H59" s="64"/>
      <c r="L59" s="64"/>
      <c r="M59" s="64"/>
      <c r="N59" s="96"/>
    </row>
    <row r="60" spans="1:14" outlineLevel="1" x14ac:dyDescent="0.25">
      <c r="A60" s="66" t="s">
        <v>148</v>
      </c>
      <c r="B60" s="95" t="s">
        <v>147</v>
      </c>
      <c r="C60" s="187"/>
      <c r="E60" s="91"/>
      <c r="F60" s="199">
        <f t="shared" si="0"/>
        <v>0</v>
      </c>
      <c r="G60" s="92"/>
      <c r="H60" s="64"/>
      <c r="L60" s="64"/>
      <c r="M60" s="64"/>
      <c r="N60" s="96"/>
    </row>
    <row r="61" spans="1:14" outlineLevel="1" x14ac:dyDescent="0.25">
      <c r="A61" s="66" t="s">
        <v>149</v>
      </c>
      <c r="B61" s="95" t="s">
        <v>147</v>
      </c>
      <c r="C61" s="187"/>
      <c r="E61" s="91"/>
      <c r="F61" s="199">
        <f t="shared" si="0"/>
        <v>0</v>
      </c>
      <c r="G61" s="92"/>
      <c r="H61" s="64"/>
      <c r="L61" s="64"/>
      <c r="M61" s="64"/>
      <c r="N61" s="96"/>
    </row>
    <row r="62" spans="1:14" outlineLevel="1" x14ac:dyDescent="0.25">
      <c r="A62" s="66" t="s">
        <v>150</v>
      </c>
      <c r="B62" s="95" t="s">
        <v>147</v>
      </c>
      <c r="C62" s="187"/>
      <c r="E62" s="91"/>
      <c r="F62" s="199">
        <f t="shared" si="0"/>
        <v>0</v>
      </c>
      <c r="G62" s="92"/>
      <c r="H62" s="64"/>
      <c r="L62" s="64"/>
      <c r="M62" s="64"/>
      <c r="N62" s="96"/>
    </row>
    <row r="63" spans="1:14" outlineLevel="1" x14ac:dyDescent="0.25">
      <c r="A63" s="66" t="s">
        <v>151</v>
      </c>
      <c r="B63" s="95" t="s">
        <v>147</v>
      </c>
      <c r="C63" s="187"/>
      <c r="E63" s="91"/>
      <c r="F63" s="199">
        <f t="shared" si="0"/>
        <v>0</v>
      </c>
      <c r="G63" s="92"/>
      <c r="H63" s="64"/>
      <c r="L63" s="64"/>
      <c r="M63" s="64"/>
      <c r="N63" s="96"/>
    </row>
    <row r="64" spans="1:14" outlineLevel="1" x14ac:dyDescent="0.25">
      <c r="A64" s="66" t="s">
        <v>152</v>
      </c>
      <c r="B64" s="95" t="s">
        <v>147</v>
      </c>
      <c r="C64" s="190"/>
      <c r="D64" s="96"/>
      <c r="E64" s="96"/>
      <c r="F64" s="199">
        <f t="shared" si="0"/>
        <v>0</v>
      </c>
      <c r="G64" s="94"/>
      <c r="H64" s="64"/>
      <c r="L64" s="64"/>
      <c r="M64" s="64"/>
      <c r="N64" s="96"/>
    </row>
    <row r="65" spans="1:14" ht="15" customHeight="1" x14ac:dyDescent="0.25">
      <c r="A65" s="85"/>
      <c r="B65" s="86" t="s">
        <v>153</v>
      </c>
      <c r="C65" s="135" t="s">
        <v>1393</v>
      </c>
      <c r="D65" s="135" t="s">
        <v>1394</v>
      </c>
      <c r="E65" s="87"/>
      <c r="F65" s="88" t="s">
        <v>154</v>
      </c>
      <c r="G65" s="97" t="s">
        <v>155</v>
      </c>
      <c r="H65" s="64"/>
      <c r="L65" s="64"/>
      <c r="M65" s="64"/>
      <c r="N65" s="96"/>
    </row>
    <row r="66" spans="1:14" x14ac:dyDescent="0.25">
      <c r="A66" s="66" t="s">
        <v>156</v>
      </c>
      <c r="B66" s="83" t="s">
        <v>1466</v>
      </c>
      <c r="C66" s="406">
        <v>8.1063830362567053</v>
      </c>
      <c r="D66" s="406">
        <v>7.5258865658848295</v>
      </c>
      <c r="E66" s="80"/>
      <c r="F66" s="98"/>
      <c r="G66" s="99"/>
      <c r="H66" s="64"/>
      <c r="L66" s="64"/>
      <c r="M66" s="64"/>
      <c r="N66" s="96"/>
    </row>
    <row r="67" spans="1:14" x14ac:dyDescent="0.25">
      <c r="B67" s="83"/>
      <c r="E67" s="80"/>
      <c r="F67" s="98"/>
      <c r="G67" s="99"/>
      <c r="H67" s="64"/>
      <c r="L67" s="64"/>
      <c r="M67" s="64"/>
      <c r="N67" s="96"/>
    </row>
    <row r="68" spans="1:14" x14ac:dyDescent="0.25">
      <c r="B68" s="83" t="s">
        <v>1387</v>
      </c>
      <c r="C68" s="80"/>
      <c r="D68" s="80"/>
      <c r="E68" s="80"/>
      <c r="F68" s="99"/>
      <c r="G68" s="99"/>
      <c r="H68" s="64"/>
      <c r="L68" s="64"/>
      <c r="M68" s="64"/>
      <c r="N68" s="96"/>
    </row>
    <row r="69" spans="1:14" x14ac:dyDescent="0.25">
      <c r="B69" s="83" t="s">
        <v>158</v>
      </c>
      <c r="E69" s="80"/>
      <c r="F69" s="99"/>
      <c r="G69" s="99"/>
      <c r="H69" s="64"/>
      <c r="L69" s="64"/>
      <c r="M69" s="64"/>
      <c r="N69" s="96"/>
    </row>
    <row r="70" spans="1:14" x14ac:dyDescent="0.25">
      <c r="A70" s="66" t="s">
        <v>159</v>
      </c>
      <c r="B70" s="176" t="s">
        <v>1557</v>
      </c>
      <c r="C70" s="245">
        <v>266.88453866329883</v>
      </c>
      <c r="D70" s="245">
        <v>336.15465620029619</v>
      </c>
      <c r="E70" s="62"/>
      <c r="F70" s="199">
        <f t="shared" ref="F70:F76" si="1">IF($C$77=0,"",IF(C70="[for completion]","",C70/$C$77))</f>
        <v>8.2457514018115088E-2</v>
      </c>
      <c r="G70" s="199">
        <f>IF($D$77=0,"",IF(D70="[Mark as ND1 if not relevant]","",D70/$D$77))</f>
        <v>0.10385943455119348</v>
      </c>
      <c r="H70" s="64"/>
      <c r="L70" s="64"/>
      <c r="M70" s="64"/>
      <c r="N70" s="96"/>
    </row>
    <row r="71" spans="1:14" x14ac:dyDescent="0.25">
      <c r="A71" s="66" t="s">
        <v>160</v>
      </c>
      <c r="B71" s="177" t="s">
        <v>1558</v>
      </c>
      <c r="C71" s="245">
        <v>303.27225484163824</v>
      </c>
      <c r="D71" s="245">
        <v>293.04352478040124</v>
      </c>
      <c r="E71" s="62"/>
      <c r="F71" s="199">
        <f t="shared" si="1"/>
        <v>9.3699981011109268E-2</v>
      </c>
      <c r="G71" s="199">
        <f t="shared" ref="G71:G76" si="2">IF($D$77=0,"",IF(D71="[Mark as ND1 if not relevant]","",D71/$D$77))</f>
        <v>9.0539679344635873E-2</v>
      </c>
      <c r="H71" s="64"/>
      <c r="L71" s="64"/>
      <c r="M71" s="64"/>
      <c r="N71" s="96"/>
    </row>
    <row r="72" spans="1:14" x14ac:dyDescent="0.25">
      <c r="A72" s="66" t="s">
        <v>161</v>
      </c>
      <c r="B72" s="176" t="s">
        <v>1559</v>
      </c>
      <c r="C72" s="245">
        <v>253.38589287695694</v>
      </c>
      <c r="D72" s="245">
        <v>273.51252818291368</v>
      </c>
      <c r="E72" s="62"/>
      <c r="F72" s="199">
        <f t="shared" si="1"/>
        <v>7.8286928566714709E-2</v>
      </c>
      <c r="G72" s="199">
        <f t="shared" si="2"/>
        <v>8.450531919099373E-2</v>
      </c>
      <c r="H72" s="64"/>
      <c r="L72" s="64"/>
      <c r="M72" s="64"/>
      <c r="N72" s="96"/>
    </row>
    <row r="73" spans="1:14" x14ac:dyDescent="0.25">
      <c r="A73" s="66" t="s">
        <v>162</v>
      </c>
      <c r="B73" s="176" t="s">
        <v>1560</v>
      </c>
      <c r="C73" s="245">
        <v>229.48956311532629</v>
      </c>
      <c r="D73" s="245">
        <v>244.80719005234516</v>
      </c>
      <c r="E73" s="62"/>
      <c r="F73" s="199">
        <f t="shared" si="1"/>
        <v>7.0903840898278975E-2</v>
      </c>
      <c r="G73" s="199">
        <f t="shared" si="2"/>
        <v>7.5636424675175229E-2</v>
      </c>
      <c r="H73" s="64"/>
      <c r="L73" s="64"/>
      <c r="M73" s="64"/>
      <c r="N73" s="96"/>
    </row>
    <row r="74" spans="1:14" x14ac:dyDescent="0.25">
      <c r="A74" s="66" t="s">
        <v>163</v>
      </c>
      <c r="B74" s="176" t="s">
        <v>1561</v>
      </c>
      <c r="C74" s="245">
        <v>227.80026323911753</v>
      </c>
      <c r="D74" s="245">
        <v>237.84419737680972</v>
      </c>
      <c r="E74" s="62"/>
      <c r="F74" s="199">
        <f t="shared" si="1"/>
        <v>7.0381909320972366E-2</v>
      </c>
      <c r="G74" s="199">
        <f t="shared" si="2"/>
        <v>7.3485115839416262E-2</v>
      </c>
      <c r="H74" s="64"/>
      <c r="L74" s="64"/>
      <c r="M74" s="64"/>
      <c r="N74" s="96"/>
    </row>
    <row r="75" spans="1:14" x14ac:dyDescent="0.25">
      <c r="A75" s="66" t="s">
        <v>164</v>
      </c>
      <c r="B75" s="176" t="s">
        <v>1562</v>
      </c>
      <c r="C75" s="245">
        <v>930.8545153120549</v>
      </c>
      <c r="D75" s="245">
        <v>930.62932335828543</v>
      </c>
      <c r="E75" s="62"/>
      <c r="F75" s="199">
        <f t="shared" si="1"/>
        <v>0.28759983485594381</v>
      </c>
      <c r="G75" s="199">
        <f t="shared" si="2"/>
        <v>0.28753025881979782</v>
      </c>
      <c r="H75" s="64"/>
      <c r="L75" s="64"/>
      <c r="M75" s="64"/>
      <c r="N75" s="96"/>
    </row>
    <row r="76" spans="1:14" x14ac:dyDescent="0.25">
      <c r="A76" s="66" t="s">
        <v>165</v>
      </c>
      <c r="B76" s="176" t="s">
        <v>1563</v>
      </c>
      <c r="C76" s="245">
        <v>1024.9438823216071</v>
      </c>
      <c r="D76" s="245">
        <v>920.63949040309433</v>
      </c>
      <c r="E76" s="62"/>
      <c r="F76" s="199">
        <f t="shared" si="1"/>
        <v>0.31666999132886592</v>
      </c>
      <c r="G76" s="199">
        <f t="shared" si="2"/>
        <v>0.28444376757878759</v>
      </c>
      <c r="H76" s="64"/>
      <c r="L76" s="64"/>
      <c r="M76" s="64"/>
      <c r="N76" s="96"/>
    </row>
    <row r="77" spans="1:14" x14ac:dyDescent="0.25">
      <c r="A77" s="66" t="s">
        <v>166</v>
      </c>
      <c r="B77" s="100" t="s">
        <v>145</v>
      </c>
      <c r="C77" s="189">
        <f>SUM(C70:C76)</f>
        <v>3236.6309103699996</v>
      </c>
      <c r="D77" s="189">
        <f>SUM(D70:D76)</f>
        <v>3236.6309103541457</v>
      </c>
      <c r="E77" s="83"/>
      <c r="F77" s="200">
        <f>SUM(F70:F76)</f>
        <v>1.0000000000000002</v>
      </c>
      <c r="G77" s="200">
        <f>SUM(G70:G76)</f>
        <v>1</v>
      </c>
      <c r="H77" s="64"/>
      <c r="L77" s="64"/>
      <c r="M77" s="64"/>
      <c r="N77" s="96"/>
    </row>
    <row r="78" spans="1:14" outlineLevel="1" x14ac:dyDescent="0.25">
      <c r="A78" s="66" t="s">
        <v>167</v>
      </c>
      <c r="B78" s="101" t="s">
        <v>168</v>
      </c>
      <c r="C78" s="407">
        <v>0</v>
      </c>
      <c r="D78" s="407">
        <v>0</v>
      </c>
      <c r="E78" s="83"/>
      <c r="F78" s="199">
        <f>IF($C$77=0,"",IF(C78="[for completion]","",C78/$C$77))</f>
        <v>0</v>
      </c>
      <c r="G78" s="199">
        <f t="shared" ref="G78:G87" si="3">IF($D$77=0,"",IF(D78="[for completion]","",D78/$D$77))</f>
        <v>0</v>
      </c>
      <c r="H78" s="64"/>
      <c r="L78" s="64"/>
      <c r="M78" s="64"/>
      <c r="N78" s="96"/>
    </row>
    <row r="79" spans="1:14" outlineLevel="1" x14ac:dyDescent="0.25">
      <c r="A79" s="66" t="s">
        <v>169</v>
      </c>
      <c r="B79" s="101" t="s">
        <v>170</v>
      </c>
      <c r="C79" s="407">
        <v>144.33091561351901</v>
      </c>
      <c r="D79" s="407">
        <v>161.8369536348095</v>
      </c>
      <c r="E79" s="83"/>
      <c r="F79" s="199">
        <f t="shared" ref="F79:F87" si="4">IF($C$77=0,"",IF(C79="[for completion]","",C79/$C$77))</f>
        <v>4.4592948535185202E-2</v>
      </c>
      <c r="G79" s="199">
        <f t="shared" si="3"/>
        <v>5.000167090942774E-2</v>
      </c>
      <c r="H79" s="64"/>
      <c r="L79" s="64"/>
      <c r="M79" s="64"/>
      <c r="N79" s="96"/>
    </row>
    <row r="80" spans="1:14" outlineLevel="1" x14ac:dyDescent="0.25">
      <c r="A80" s="66" t="s">
        <v>171</v>
      </c>
      <c r="B80" s="101" t="s">
        <v>172</v>
      </c>
      <c r="C80" s="407">
        <v>158.94133922811926</v>
      </c>
      <c r="D80" s="407">
        <v>174.31770256548666</v>
      </c>
      <c r="E80" s="83"/>
      <c r="F80" s="199">
        <f t="shared" si="4"/>
        <v>4.9107032475924073E-2</v>
      </c>
      <c r="G80" s="199">
        <f t="shared" si="3"/>
        <v>5.3857763641765741E-2</v>
      </c>
      <c r="H80" s="64"/>
      <c r="L80" s="64"/>
      <c r="M80" s="64"/>
      <c r="N80" s="96"/>
    </row>
    <row r="81" spans="1:14" outlineLevel="1" x14ac:dyDescent="0.25">
      <c r="A81" s="66" t="s">
        <v>173</v>
      </c>
      <c r="B81" s="101" t="s">
        <v>174</v>
      </c>
      <c r="C81" s="407">
        <v>131.04219789708006</v>
      </c>
      <c r="D81" s="407">
        <v>145.09486007288598</v>
      </c>
      <c r="E81" s="83"/>
      <c r="F81" s="199">
        <f t="shared" si="4"/>
        <v>4.0487223142196278E-2</v>
      </c>
      <c r="G81" s="199">
        <f t="shared" si="3"/>
        <v>4.48289792971822E-2</v>
      </c>
      <c r="H81" s="64"/>
      <c r="L81" s="64"/>
      <c r="M81" s="64"/>
      <c r="N81" s="96"/>
    </row>
    <row r="82" spans="1:14" outlineLevel="1" x14ac:dyDescent="0.25">
      <c r="A82" s="66" t="s">
        <v>175</v>
      </c>
      <c r="B82" s="101" t="s">
        <v>176</v>
      </c>
      <c r="C82" s="407">
        <v>135.84234076621874</v>
      </c>
      <c r="D82" s="407">
        <v>147.94866470751523</v>
      </c>
      <c r="E82" s="83"/>
      <c r="F82" s="199">
        <f t="shared" si="4"/>
        <v>4.1970290875918796E-2</v>
      </c>
      <c r="G82" s="199">
        <f t="shared" si="3"/>
        <v>4.5710700047453659E-2</v>
      </c>
      <c r="H82" s="64"/>
      <c r="L82" s="64"/>
      <c r="M82" s="64"/>
      <c r="N82" s="96"/>
    </row>
    <row r="83" spans="1:14" outlineLevel="1" x14ac:dyDescent="0.25">
      <c r="A83" s="66" t="s">
        <v>177</v>
      </c>
      <c r="B83" s="101"/>
      <c r="C83" s="91"/>
      <c r="D83" s="91"/>
      <c r="E83" s="83"/>
      <c r="F83" s="92"/>
      <c r="G83" s="92"/>
      <c r="H83" s="64"/>
      <c r="L83" s="64"/>
      <c r="M83" s="64"/>
      <c r="N83" s="96"/>
    </row>
    <row r="84" spans="1:14" outlineLevel="1" x14ac:dyDescent="0.25">
      <c r="A84" s="66" t="s">
        <v>178</v>
      </c>
      <c r="B84" s="101"/>
      <c r="C84" s="91"/>
      <c r="D84" s="91"/>
      <c r="E84" s="83"/>
      <c r="F84" s="92"/>
      <c r="G84" s="92"/>
      <c r="H84" s="64"/>
      <c r="L84" s="64"/>
      <c r="M84" s="64"/>
      <c r="N84" s="96"/>
    </row>
    <row r="85" spans="1:14" outlineLevel="1" x14ac:dyDescent="0.25">
      <c r="A85" s="66" t="s">
        <v>179</v>
      </c>
      <c r="B85" s="101"/>
      <c r="C85" s="91"/>
      <c r="D85" s="91"/>
      <c r="E85" s="83"/>
      <c r="F85" s="92"/>
      <c r="G85" s="92"/>
      <c r="H85" s="64"/>
      <c r="L85" s="64"/>
      <c r="M85" s="64"/>
      <c r="N85" s="96"/>
    </row>
    <row r="86" spans="1:14" outlineLevel="1" x14ac:dyDescent="0.25">
      <c r="A86" s="66" t="s">
        <v>180</v>
      </c>
      <c r="B86" s="100"/>
      <c r="C86" s="91"/>
      <c r="D86" s="91"/>
      <c r="E86" s="83"/>
      <c r="F86" s="92">
        <f t="shared" si="4"/>
        <v>0</v>
      </c>
      <c r="G86" s="92">
        <f t="shared" si="3"/>
        <v>0</v>
      </c>
      <c r="H86" s="64"/>
      <c r="L86" s="64"/>
      <c r="M86" s="64"/>
      <c r="N86" s="96"/>
    </row>
    <row r="87" spans="1:14" outlineLevel="1" x14ac:dyDescent="0.25">
      <c r="A87" s="66" t="s">
        <v>181</v>
      </c>
      <c r="B87" s="101"/>
      <c r="C87" s="91"/>
      <c r="D87" s="91"/>
      <c r="E87" s="83"/>
      <c r="F87" s="92">
        <f t="shared" si="4"/>
        <v>0</v>
      </c>
      <c r="G87" s="92">
        <f t="shared" si="3"/>
        <v>0</v>
      </c>
      <c r="H87" s="64"/>
      <c r="L87" s="64"/>
      <c r="M87" s="64"/>
      <c r="N87" s="96"/>
    </row>
    <row r="88" spans="1:14" ht="15" customHeight="1" x14ac:dyDescent="0.25">
      <c r="A88" s="85"/>
      <c r="B88" s="86" t="s">
        <v>182</v>
      </c>
      <c r="C88" s="135" t="s">
        <v>1395</v>
      </c>
      <c r="D88" s="135" t="s">
        <v>1396</v>
      </c>
      <c r="E88" s="87"/>
      <c r="F88" s="88" t="s">
        <v>183</v>
      </c>
      <c r="G88" s="85" t="s">
        <v>184</v>
      </c>
      <c r="H88" s="64"/>
      <c r="L88" s="64"/>
      <c r="M88" s="64"/>
      <c r="N88" s="96"/>
    </row>
    <row r="89" spans="1:14" x14ac:dyDescent="0.25">
      <c r="A89" s="66" t="s">
        <v>185</v>
      </c>
      <c r="B89" s="83" t="s">
        <v>157</v>
      </c>
      <c r="C89" s="406">
        <v>7.7885581754928488</v>
      </c>
      <c r="D89" s="406">
        <v>7.6154898741105645</v>
      </c>
      <c r="E89" s="80"/>
      <c r="F89" s="205"/>
      <c r="G89" s="206"/>
      <c r="H89" s="64"/>
      <c r="L89" s="64"/>
      <c r="M89" s="64"/>
      <c r="N89" s="96"/>
    </row>
    <row r="90" spans="1:14" x14ac:dyDescent="0.25">
      <c r="B90" s="83"/>
      <c r="C90" s="191"/>
      <c r="D90" s="191"/>
      <c r="E90" s="80"/>
      <c r="F90" s="205"/>
      <c r="G90" s="206"/>
      <c r="H90" s="64"/>
      <c r="L90" s="64"/>
      <c r="M90" s="64"/>
      <c r="N90" s="96"/>
    </row>
    <row r="91" spans="1:14" x14ac:dyDescent="0.25">
      <c r="B91" s="83" t="s">
        <v>1388</v>
      </c>
      <c r="C91" s="204"/>
      <c r="D91" s="204"/>
      <c r="E91" s="80"/>
      <c r="F91" s="206"/>
      <c r="G91" s="206"/>
      <c r="H91" s="64"/>
      <c r="L91" s="64"/>
      <c r="M91" s="64"/>
      <c r="N91" s="96"/>
    </row>
    <row r="92" spans="1:14" x14ac:dyDescent="0.25">
      <c r="A92" s="66" t="s">
        <v>186</v>
      </c>
      <c r="B92" s="83" t="s">
        <v>158</v>
      </c>
      <c r="C92" s="191"/>
      <c r="D92" s="191"/>
      <c r="E92" s="80"/>
      <c r="F92" s="206"/>
      <c r="G92" s="206"/>
      <c r="H92" s="64"/>
      <c r="L92" s="64"/>
      <c r="M92" s="64"/>
      <c r="N92" s="96"/>
    </row>
    <row r="93" spans="1:14" x14ac:dyDescent="0.25">
      <c r="A93" s="66" t="s">
        <v>187</v>
      </c>
      <c r="B93" s="177" t="s">
        <v>1557</v>
      </c>
      <c r="C93" s="245">
        <v>0</v>
      </c>
      <c r="D93" s="245">
        <v>0</v>
      </c>
      <c r="E93" s="62"/>
      <c r="F93" s="199">
        <f>IF($C$100=0,"",IF(C93="[for completion]","",IF(C93="","",C93/$C$100)))</f>
        <v>0</v>
      </c>
      <c r="G93" s="199">
        <f>IF($D$100=0,"",IF(D93="[Mark as ND1 if not relevant]","",IF(D93="","",D93/$D$100)))</f>
        <v>0</v>
      </c>
      <c r="H93" s="64"/>
      <c r="L93" s="64"/>
      <c r="M93" s="64"/>
      <c r="N93" s="96"/>
    </row>
    <row r="94" spans="1:14" x14ac:dyDescent="0.25">
      <c r="A94" s="66" t="s">
        <v>188</v>
      </c>
      <c r="B94" s="177" t="s">
        <v>1558</v>
      </c>
      <c r="C94" s="245">
        <v>0</v>
      </c>
      <c r="D94" s="245">
        <v>0</v>
      </c>
      <c r="E94" s="62"/>
      <c r="F94" s="199">
        <f t="shared" ref="F94:F99" si="5">IF($C$100=0,"",IF(C94="[for completion]","",IF(C94="","",C94/$C$100)))</f>
        <v>0</v>
      </c>
      <c r="G94" s="199">
        <f t="shared" ref="G94:G99" si="6">IF($D$100=0,"",IF(D94="[Mark as ND1 if not relevant]","",IF(D94="","",D94/$D$100)))</f>
        <v>0</v>
      </c>
      <c r="H94" s="64"/>
      <c r="L94" s="64"/>
      <c r="M94" s="64"/>
      <c r="N94" s="96"/>
    </row>
    <row r="95" spans="1:14" x14ac:dyDescent="0.25">
      <c r="A95" s="66" t="s">
        <v>189</v>
      </c>
      <c r="B95" s="177" t="s">
        <v>1559</v>
      </c>
      <c r="C95" s="245">
        <v>120</v>
      </c>
      <c r="D95" s="245">
        <v>120</v>
      </c>
      <c r="E95" s="62"/>
      <c r="F95" s="199">
        <f t="shared" si="5"/>
        <v>4.6385775028991112E-2</v>
      </c>
      <c r="G95" s="199">
        <f t="shared" si="6"/>
        <v>4.6385775028991112E-2</v>
      </c>
      <c r="H95" s="64"/>
      <c r="L95" s="64"/>
      <c r="M95" s="64"/>
      <c r="N95" s="96"/>
    </row>
    <row r="96" spans="1:14" x14ac:dyDescent="0.25">
      <c r="A96" s="66" t="s">
        <v>190</v>
      </c>
      <c r="B96" s="177" t="s">
        <v>1560</v>
      </c>
      <c r="C96" s="245">
        <v>0</v>
      </c>
      <c r="D96" s="245">
        <v>0</v>
      </c>
      <c r="E96" s="62"/>
      <c r="F96" s="199">
        <f t="shared" si="5"/>
        <v>0</v>
      </c>
      <c r="G96" s="199">
        <f t="shared" si="6"/>
        <v>0</v>
      </c>
      <c r="H96" s="64"/>
      <c r="L96" s="64"/>
      <c r="M96" s="64"/>
      <c r="N96" s="96"/>
    </row>
    <row r="97" spans="1:14" x14ac:dyDescent="0.25">
      <c r="A97" s="66" t="s">
        <v>191</v>
      </c>
      <c r="B97" s="177" t="s">
        <v>1561</v>
      </c>
      <c r="C97" s="245">
        <v>500</v>
      </c>
      <c r="D97" s="245">
        <v>500</v>
      </c>
      <c r="E97" s="62"/>
      <c r="F97" s="199">
        <f t="shared" si="5"/>
        <v>0.1932740626207963</v>
      </c>
      <c r="G97" s="199">
        <f t="shared" si="6"/>
        <v>0.1932740626207963</v>
      </c>
      <c r="H97" s="64"/>
      <c r="L97" s="64"/>
      <c r="M97" s="64"/>
    </row>
    <row r="98" spans="1:14" x14ac:dyDescent="0.25">
      <c r="A98" s="66" t="s">
        <v>192</v>
      </c>
      <c r="B98" s="177" t="s">
        <v>1562</v>
      </c>
      <c r="C98" s="245">
        <v>15</v>
      </c>
      <c r="D98" s="245">
        <v>15</v>
      </c>
      <c r="E98" s="62"/>
      <c r="F98" s="199">
        <f t="shared" si="5"/>
        <v>5.798221878623889E-3</v>
      </c>
      <c r="G98" s="199">
        <f t="shared" si="6"/>
        <v>5.798221878623889E-3</v>
      </c>
      <c r="H98" s="64"/>
      <c r="L98" s="64"/>
      <c r="M98" s="64"/>
    </row>
    <row r="99" spans="1:14" x14ac:dyDescent="0.25">
      <c r="A99" s="66" t="s">
        <v>193</v>
      </c>
      <c r="B99" s="177" t="s">
        <v>1563</v>
      </c>
      <c r="C99" s="245">
        <v>1952</v>
      </c>
      <c r="D99" s="245">
        <v>1952</v>
      </c>
      <c r="E99" s="62"/>
      <c r="F99" s="199">
        <f t="shared" si="5"/>
        <v>0.75454194047158873</v>
      </c>
      <c r="G99" s="199">
        <f t="shared" si="6"/>
        <v>0.75454194047158873</v>
      </c>
      <c r="H99" s="64"/>
      <c r="L99" s="64"/>
      <c r="M99" s="64"/>
    </row>
    <row r="100" spans="1:14" x14ac:dyDescent="0.25">
      <c r="A100" s="66" t="s">
        <v>194</v>
      </c>
      <c r="B100" s="100" t="s">
        <v>145</v>
      </c>
      <c r="C100" s="189">
        <f>SUM(C93:C99)</f>
        <v>2587</v>
      </c>
      <c r="D100" s="189">
        <f>SUM(D93:D99)</f>
        <v>2587</v>
      </c>
      <c r="E100" s="83"/>
      <c r="F100" s="200">
        <f>SUM(F93:F99)</f>
        <v>1</v>
      </c>
      <c r="G100" s="200">
        <f>SUM(G93:G99)</f>
        <v>1</v>
      </c>
      <c r="H100" s="64"/>
      <c r="L100" s="64"/>
      <c r="M100" s="64"/>
    </row>
    <row r="101" spans="1:14" outlineLevel="1" x14ac:dyDescent="0.25">
      <c r="A101" s="66" t="s">
        <v>195</v>
      </c>
      <c r="B101" s="101" t="s">
        <v>168</v>
      </c>
      <c r="C101" s="407">
        <v>0</v>
      </c>
      <c r="D101" s="407">
        <v>0</v>
      </c>
      <c r="E101" s="83"/>
      <c r="F101" s="199">
        <f>IF($C$100=0,"",IF(C101="[for completion]","",C101/$C$100))</f>
        <v>0</v>
      </c>
      <c r="G101" s="199">
        <f>IF($D$100=0,"",IF(D101="[for completion]","",D101/$D$100))</f>
        <v>0</v>
      </c>
      <c r="H101" s="64"/>
      <c r="L101" s="64"/>
      <c r="M101" s="64"/>
    </row>
    <row r="102" spans="1:14" outlineLevel="1" x14ac:dyDescent="0.25">
      <c r="A102" s="66" t="s">
        <v>196</v>
      </c>
      <c r="B102" s="101" t="s">
        <v>170</v>
      </c>
      <c r="C102" s="407">
        <v>0</v>
      </c>
      <c r="D102" s="407">
        <v>0</v>
      </c>
      <c r="E102" s="83"/>
      <c r="F102" s="199">
        <f>IF($C$100=0,"",IF(C102="[for completion]","",C102/$C$100))</f>
        <v>0</v>
      </c>
      <c r="G102" s="199">
        <f>IF($D$100=0,"",IF(D102="[for completion]","",D102/$D$100))</f>
        <v>0</v>
      </c>
      <c r="H102" s="64"/>
      <c r="L102" s="64"/>
      <c r="M102" s="64"/>
    </row>
    <row r="103" spans="1:14" outlineLevel="1" x14ac:dyDescent="0.25">
      <c r="A103" s="66" t="s">
        <v>197</v>
      </c>
      <c r="B103" s="101" t="s">
        <v>172</v>
      </c>
      <c r="C103" s="407">
        <v>0</v>
      </c>
      <c r="D103" s="407">
        <v>0</v>
      </c>
      <c r="E103" s="83"/>
      <c r="F103" s="199">
        <f>IF($C$100=0,"",IF(C103="[for completion]","",C103/$C$100))</f>
        <v>0</v>
      </c>
      <c r="G103" s="199">
        <f>IF($D$100=0,"",IF(D103="[for completion]","",D103/$D$100))</f>
        <v>0</v>
      </c>
      <c r="H103" s="64"/>
      <c r="L103" s="64"/>
      <c r="M103" s="64"/>
    </row>
    <row r="104" spans="1:14" outlineLevel="1" x14ac:dyDescent="0.25">
      <c r="A104" s="66" t="s">
        <v>198</v>
      </c>
      <c r="B104" s="101" t="s">
        <v>174</v>
      </c>
      <c r="C104" s="407">
        <v>0</v>
      </c>
      <c r="D104" s="407">
        <v>0</v>
      </c>
      <c r="E104" s="83"/>
      <c r="F104" s="199">
        <f>IF($C$100=0,"",IF(C104="[for completion]","",C104/$C$100))</f>
        <v>0</v>
      </c>
      <c r="G104" s="199">
        <f>IF($D$100=0,"",IF(D104="[for completion]","",D104/$D$100))</f>
        <v>0</v>
      </c>
      <c r="H104" s="64"/>
      <c r="L104" s="64"/>
      <c r="M104" s="64"/>
    </row>
    <row r="105" spans="1:14" outlineLevel="1" x14ac:dyDescent="0.25">
      <c r="A105" s="66" t="s">
        <v>199</v>
      </c>
      <c r="B105" s="101" t="s">
        <v>176</v>
      </c>
      <c r="C105" s="407">
        <v>0</v>
      </c>
      <c r="D105" s="407">
        <v>0</v>
      </c>
      <c r="E105" s="83"/>
      <c r="F105" s="199">
        <f>IF($C$100=0,"",IF(C105="[for completion]","",C105/$C$100))</f>
        <v>0</v>
      </c>
      <c r="G105" s="199">
        <f>IF($D$100=0,"",IF(D105="[for completion]","",D105/$D$100))</f>
        <v>0</v>
      </c>
      <c r="H105" s="64"/>
      <c r="L105" s="64"/>
      <c r="M105" s="64"/>
    </row>
    <row r="106" spans="1:14" outlineLevel="1" x14ac:dyDescent="0.25">
      <c r="A106" s="66" t="s">
        <v>200</v>
      </c>
      <c r="B106" s="101"/>
      <c r="C106" s="91"/>
      <c r="D106" s="91"/>
      <c r="E106" s="83"/>
      <c r="F106" s="92"/>
      <c r="G106" s="92"/>
      <c r="H106" s="64"/>
      <c r="L106" s="64"/>
      <c r="M106" s="64"/>
    </row>
    <row r="107" spans="1:14" outlineLevel="1" x14ac:dyDescent="0.25">
      <c r="A107" s="66" t="s">
        <v>201</v>
      </c>
      <c r="B107" s="101"/>
      <c r="C107" s="91"/>
      <c r="D107" s="91"/>
      <c r="E107" s="83"/>
      <c r="F107" s="92"/>
      <c r="G107" s="92"/>
      <c r="H107" s="64"/>
      <c r="L107" s="64"/>
      <c r="M107" s="64"/>
    </row>
    <row r="108" spans="1:14" outlineLevel="1" x14ac:dyDescent="0.25">
      <c r="A108" s="66" t="s">
        <v>202</v>
      </c>
      <c r="B108" s="100"/>
      <c r="C108" s="91"/>
      <c r="D108" s="91"/>
      <c r="E108" s="83"/>
      <c r="F108" s="92"/>
      <c r="G108" s="92"/>
      <c r="H108" s="64"/>
      <c r="L108" s="64"/>
      <c r="M108" s="64"/>
    </row>
    <row r="109" spans="1:14" outlineLevel="1" x14ac:dyDescent="0.25">
      <c r="A109" s="66" t="s">
        <v>203</v>
      </c>
      <c r="B109" s="101"/>
      <c r="C109" s="91"/>
      <c r="D109" s="91"/>
      <c r="E109" s="83"/>
      <c r="F109" s="92"/>
      <c r="G109" s="92"/>
      <c r="H109" s="64"/>
      <c r="L109" s="64"/>
      <c r="M109" s="64"/>
    </row>
    <row r="110" spans="1:14" outlineLevel="1" x14ac:dyDescent="0.25">
      <c r="A110" s="66" t="s">
        <v>204</v>
      </c>
      <c r="B110" s="101"/>
      <c r="C110" s="91"/>
      <c r="D110" s="91"/>
      <c r="E110" s="83"/>
      <c r="F110" s="92"/>
      <c r="G110" s="92"/>
      <c r="H110" s="64"/>
      <c r="L110" s="64"/>
      <c r="M110" s="64"/>
    </row>
    <row r="111" spans="1:14" ht="15" customHeight="1" x14ac:dyDescent="0.25">
      <c r="A111" s="85"/>
      <c r="B111" s="192" t="s">
        <v>1588</v>
      </c>
      <c r="C111" s="88" t="s">
        <v>205</v>
      </c>
      <c r="D111" s="88" t="s">
        <v>206</v>
      </c>
      <c r="E111" s="87"/>
      <c r="F111" s="88" t="s">
        <v>207</v>
      </c>
      <c r="G111" s="88" t="s">
        <v>208</v>
      </c>
      <c r="H111" s="64"/>
      <c r="L111" s="64"/>
      <c r="M111" s="64"/>
    </row>
    <row r="112" spans="1:14" s="102" customFormat="1" x14ac:dyDescent="0.25">
      <c r="A112" s="66" t="s">
        <v>209</v>
      </c>
      <c r="B112" s="83" t="s">
        <v>210</v>
      </c>
      <c r="C112" s="245">
        <f>C77</f>
        <v>3236.6309103699996</v>
      </c>
      <c r="D112" s="187">
        <f>C112</f>
        <v>3236.6309103699996</v>
      </c>
      <c r="E112" s="92"/>
      <c r="F112" s="199">
        <f t="shared" ref="F112:F129" si="7">IF($C$130=0,"",IF(C112="[for completion]","",IF(C112="","",C112/$C$130)))</f>
        <v>1</v>
      </c>
      <c r="G112" s="199">
        <f t="shared" ref="G112:G129" si="8">IF($D$130=0,"",IF(D112="[for completion]","",IF(D112="","",D112/$D$130)))</f>
        <v>1</v>
      </c>
      <c r="I112" s="66"/>
      <c r="J112" s="66"/>
      <c r="K112" s="66"/>
      <c r="L112" s="64" t="s">
        <v>1566</v>
      </c>
      <c r="M112" s="64"/>
      <c r="N112" s="64"/>
    </row>
    <row r="113" spans="1:14" s="102" customFormat="1" x14ac:dyDescent="0.25">
      <c r="A113" s="66" t="s">
        <v>211</v>
      </c>
      <c r="B113" s="83" t="s">
        <v>1567</v>
      </c>
      <c r="C113" s="187"/>
      <c r="D113" s="187"/>
      <c r="E113" s="92"/>
      <c r="F113" s="199" t="str">
        <f t="shared" si="7"/>
        <v/>
      </c>
      <c r="G113" s="199" t="str">
        <f t="shared" si="8"/>
        <v/>
      </c>
      <c r="I113" s="66"/>
      <c r="J113" s="66"/>
      <c r="K113" s="66"/>
      <c r="L113" s="83" t="s">
        <v>1567</v>
      </c>
      <c r="M113" s="64"/>
      <c r="N113" s="64"/>
    </row>
    <row r="114" spans="1:14" s="102" customFormat="1" x14ac:dyDescent="0.25">
      <c r="A114" s="66" t="s">
        <v>212</v>
      </c>
      <c r="B114" s="83" t="s">
        <v>219</v>
      </c>
      <c r="C114" s="187"/>
      <c r="D114" s="187"/>
      <c r="E114" s="92"/>
      <c r="F114" s="199" t="str">
        <f t="shared" si="7"/>
        <v/>
      </c>
      <c r="G114" s="199" t="str">
        <f t="shared" si="8"/>
        <v/>
      </c>
      <c r="I114" s="66"/>
      <c r="J114" s="66"/>
      <c r="K114" s="66"/>
      <c r="L114" s="83" t="s">
        <v>219</v>
      </c>
      <c r="M114" s="64"/>
      <c r="N114" s="64"/>
    </row>
    <row r="115" spans="1:14" s="102" customFormat="1" x14ac:dyDescent="0.25">
      <c r="A115" s="66" t="s">
        <v>213</v>
      </c>
      <c r="B115" s="83" t="s">
        <v>1568</v>
      </c>
      <c r="C115" s="187"/>
      <c r="D115" s="187"/>
      <c r="E115" s="92"/>
      <c r="F115" s="199" t="str">
        <f t="shared" si="7"/>
        <v/>
      </c>
      <c r="G115" s="199" t="str">
        <f t="shared" si="8"/>
        <v/>
      </c>
      <c r="I115" s="66"/>
      <c r="J115" s="66"/>
      <c r="K115" s="66"/>
      <c r="L115" s="83" t="s">
        <v>1568</v>
      </c>
      <c r="M115" s="64"/>
      <c r="N115" s="64"/>
    </row>
    <row r="116" spans="1:14" s="102" customFormat="1" x14ac:dyDescent="0.25">
      <c r="A116" s="66" t="s">
        <v>215</v>
      </c>
      <c r="B116" s="83" t="s">
        <v>1569</v>
      </c>
      <c r="C116" s="187"/>
      <c r="D116" s="187"/>
      <c r="E116" s="92"/>
      <c r="F116" s="199" t="str">
        <f t="shared" si="7"/>
        <v/>
      </c>
      <c r="G116" s="199" t="str">
        <f t="shared" si="8"/>
        <v/>
      </c>
      <c r="I116" s="66"/>
      <c r="J116" s="66"/>
      <c r="K116" s="66"/>
      <c r="L116" s="83" t="s">
        <v>1569</v>
      </c>
      <c r="M116" s="64"/>
      <c r="N116" s="64"/>
    </row>
    <row r="117" spans="1:14" s="102" customFormat="1" x14ac:dyDescent="0.25">
      <c r="A117" s="66" t="s">
        <v>216</v>
      </c>
      <c r="B117" s="83" t="s">
        <v>221</v>
      </c>
      <c r="C117" s="187"/>
      <c r="D117" s="187"/>
      <c r="E117" s="83"/>
      <c r="F117" s="199" t="str">
        <f t="shared" si="7"/>
        <v/>
      </c>
      <c r="G117" s="199" t="str">
        <f t="shared" si="8"/>
        <v/>
      </c>
      <c r="I117" s="66"/>
      <c r="J117" s="66"/>
      <c r="K117" s="66"/>
      <c r="L117" s="83" t="s">
        <v>221</v>
      </c>
      <c r="M117" s="64"/>
      <c r="N117" s="64"/>
    </row>
    <row r="118" spans="1:14" x14ac:dyDescent="0.25">
      <c r="A118" s="66" t="s">
        <v>217</v>
      </c>
      <c r="B118" s="83" t="s">
        <v>223</v>
      </c>
      <c r="C118" s="187"/>
      <c r="D118" s="187"/>
      <c r="E118" s="83"/>
      <c r="F118" s="199" t="str">
        <f t="shared" si="7"/>
        <v/>
      </c>
      <c r="G118" s="199" t="str">
        <f t="shared" si="8"/>
        <v/>
      </c>
      <c r="L118" s="83" t="s">
        <v>223</v>
      </c>
      <c r="M118" s="64"/>
    </row>
    <row r="119" spans="1:14" x14ac:dyDescent="0.25">
      <c r="A119" s="66" t="s">
        <v>218</v>
      </c>
      <c r="B119" s="83" t="s">
        <v>1570</v>
      </c>
      <c r="C119" s="187"/>
      <c r="D119" s="187"/>
      <c r="E119" s="83"/>
      <c r="F119" s="199" t="str">
        <f t="shared" si="7"/>
        <v/>
      </c>
      <c r="G119" s="199" t="str">
        <f t="shared" si="8"/>
        <v/>
      </c>
      <c r="L119" s="83" t="s">
        <v>1570</v>
      </c>
      <c r="M119" s="64"/>
    </row>
    <row r="120" spans="1:14" x14ac:dyDescent="0.25">
      <c r="A120" s="66" t="s">
        <v>220</v>
      </c>
      <c r="B120" s="83" t="s">
        <v>225</v>
      </c>
      <c r="C120" s="187"/>
      <c r="D120" s="187"/>
      <c r="E120" s="83"/>
      <c r="F120" s="199" t="str">
        <f t="shared" si="7"/>
        <v/>
      </c>
      <c r="G120" s="199" t="str">
        <f t="shared" si="8"/>
        <v/>
      </c>
      <c r="L120" s="83" t="s">
        <v>225</v>
      </c>
      <c r="M120" s="64"/>
    </row>
    <row r="121" spans="1:14" x14ac:dyDescent="0.25">
      <c r="A121" s="66" t="s">
        <v>222</v>
      </c>
      <c r="B121" s="362" t="s">
        <v>2696</v>
      </c>
      <c r="C121" s="187"/>
      <c r="D121" s="187"/>
      <c r="E121" s="362"/>
      <c r="F121" s="199" t="str">
        <f t="shared" si="7"/>
        <v/>
      </c>
      <c r="G121" s="199" t="str">
        <f t="shared" si="8"/>
        <v/>
      </c>
      <c r="L121" s="83"/>
      <c r="M121" s="64"/>
    </row>
    <row r="122" spans="1:14" x14ac:dyDescent="0.25">
      <c r="A122" s="66" t="s">
        <v>224</v>
      </c>
      <c r="B122" s="83" t="s">
        <v>1577</v>
      </c>
      <c r="C122" s="187"/>
      <c r="D122" s="187"/>
      <c r="E122" s="83"/>
      <c r="F122" s="199" t="str">
        <f t="shared" si="7"/>
        <v/>
      </c>
      <c r="G122" s="199" t="str">
        <f t="shared" si="8"/>
        <v/>
      </c>
      <c r="L122" s="83" t="s">
        <v>227</v>
      </c>
      <c r="M122" s="64"/>
    </row>
    <row r="123" spans="1:14" x14ac:dyDescent="0.25">
      <c r="A123" s="66" t="s">
        <v>226</v>
      </c>
      <c r="B123" s="83" t="s">
        <v>227</v>
      </c>
      <c r="C123" s="187"/>
      <c r="D123" s="187"/>
      <c r="E123" s="83"/>
      <c r="F123" s="199" t="str">
        <f t="shared" si="7"/>
        <v/>
      </c>
      <c r="G123" s="199" t="str">
        <f t="shared" si="8"/>
        <v/>
      </c>
      <c r="L123" s="83" t="s">
        <v>214</v>
      </c>
      <c r="M123" s="64"/>
    </row>
    <row r="124" spans="1:14" x14ac:dyDescent="0.25">
      <c r="A124" s="66" t="s">
        <v>228</v>
      </c>
      <c r="B124" s="83" t="s">
        <v>214</v>
      </c>
      <c r="C124" s="187"/>
      <c r="D124" s="187"/>
      <c r="E124" s="83"/>
      <c r="F124" s="199" t="str">
        <f t="shared" si="7"/>
        <v/>
      </c>
      <c r="G124" s="199" t="str">
        <f t="shared" si="8"/>
        <v/>
      </c>
      <c r="L124" s="177" t="s">
        <v>1572</v>
      </c>
      <c r="M124" s="64"/>
    </row>
    <row r="125" spans="1:14" x14ac:dyDescent="0.25">
      <c r="A125" s="66" t="s">
        <v>230</v>
      </c>
      <c r="B125" s="177" t="s">
        <v>1572</v>
      </c>
      <c r="C125" s="187"/>
      <c r="D125" s="187"/>
      <c r="E125" s="83"/>
      <c r="F125" s="199" t="str">
        <f t="shared" si="7"/>
        <v/>
      </c>
      <c r="G125" s="199" t="str">
        <f t="shared" si="8"/>
        <v/>
      </c>
      <c r="L125" s="83" t="s">
        <v>229</v>
      </c>
      <c r="M125" s="64"/>
    </row>
    <row r="126" spans="1:14" x14ac:dyDescent="0.25">
      <c r="A126" s="66" t="s">
        <v>232</v>
      </c>
      <c r="B126" s="83" t="s">
        <v>229</v>
      </c>
      <c r="C126" s="187"/>
      <c r="D126" s="187"/>
      <c r="E126" s="83"/>
      <c r="F126" s="199" t="str">
        <f t="shared" si="7"/>
        <v/>
      </c>
      <c r="G126" s="199" t="str">
        <f t="shared" si="8"/>
        <v/>
      </c>
      <c r="H126" s="96"/>
      <c r="L126" s="83" t="s">
        <v>231</v>
      </c>
      <c r="M126" s="64"/>
    </row>
    <row r="127" spans="1:14" x14ac:dyDescent="0.25">
      <c r="A127" s="66" t="s">
        <v>233</v>
      </c>
      <c r="B127" s="83" t="s">
        <v>231</v>
      </c>
      <c r="C127" s="187"/>
      <c r="D127" s="187"/>
      <c r="E127" s="83"/>
      <c r="F127" s="199" t="str">
        <f t="shared" si="7"/>
        <v/>
      </c>
      <c r="G127" s="199" t="str">
        <f t="shared" si="8"/>
        <v/>
      </c>
      <c r="H127" s="64"/>
      <c r="L127" s="83" t="s">
        <v>1571</v>
      </c>
      <c r="M127" s="64"/>
    </row>
    <row r="128" spans="1:14" x14ac:dyDescent="0.25">
      <c r="A128" s="66" t="s">
        <v>1573</v>
      </c>
      <c r="B128" s="83" t="s">
        <v>1571</v>
      </c>
      <c r="C128" s="187"/>
      <c r="D128" s="187"/>
      <c r="E128" s="83"/>
      <c r="F128" s="199" t="str">
        <f t="shared" si="7"/>
        <v/>
      </c>
      <c r="G128" s="199" t="str">
        <f t="shared" si="8"/>
        <v/>
      </c>
      <c r="H128" s="64"/>
      <c r="L128" s="64"/>
      <c r="M128" s="64"/>
    </row>
    <row r="129" spans="1:14" x14ac:dyDescent="0.25">
      <c r="A129" s="66" t="s">
        <v>1576</v>
      </c>
      <c r="B129" s="83" t="s">
        <v>143</v>
      </c>
      <c r="C129" s="187"/>
      <c r="D129" s="187"/>
      <c r="E129" s="83"/>
      <c r="F129" s="199" t="str">
        <f t="shared" si="7"/>
        <v/>
      </c>
      <c r="G129" s="199" t="str">
        <f t="shared" si="8"/>
        <v/>
      </c>
      <c r="H129" s="64"/>
      <c r="L129" s="64"/>
      <c r="M129" s="64"/>
    </row>
    <row r="130" spans="1:14" outlineLevel="1" x14ac:dyDescent="0.25">
      <c r="A130" s="275" t="s">
        <v>2697</v>
      </c>
      <c r="B130" s="100" t="s">
        <v>145</v>
      </c>
      <c r="C130" s="187">
        <f>SUM(C112:C129)</f>
        <v>3236.6309103699996</v>
      </c>
      <c r="D130" s="187">
        <f>SUM(D112:D129)</f>
        <v>3236.6309103699996</v>
      </c>
      <c r="E130" s="83"/>
      <c r="F130" s="181">
        <f>SUM(F112:F129)</f>
        <v>1</v>
      </c>
      <c r="G130" s="181">
        <f>SUM(G112:G129)</f>
        <v>1</v>
      </c>
      <c r="H130" s="64"/>
      <c r="L130" s="64"/>
      <c r="M130" s="64"/>
    </row>
    <row r="131" spans="1:14" outlineLevel="1" x14ac:dyDescent="0.25">
      <c r="A131" s="66" t="s">
        <v>234</v>
      </c>
      <c r="B131" s="95" t="s">
        <v>147</v>
      </c>
      <c r="C131" s="187"/>
      <c r="D131" s="187"/>
      <c r="E131" s="83"/>
      <c r="F131" s="199">
        <f t="shared" ref="F131:F136" si="9">IF($C$130=0,"",IF(C131="[for completion]","",C131/$C$130))</f>
        <v>0</v>
      </c>
      <c r="G131" s="199">
        <f t="shared" ref="G131:G136" si="10">IF($D$130=0,"",IF(D131="[for completion]","",D131/$D$130))</f>
        <v>0</v>
      </c>
      <c r="H131" s="64"/>
      <c r="L131" s="64"/>
      <c r="M131" s="64"/>
    </row>
    <row r="132" spans="1:14" outlineLevel="1" x14ac:dyDescent="0.25">
      <c r="A132" s="275" t="s">
        <v>235</v>
      </c>
      <c r="B132" s="95" t="s">
        <v>147</v>
      </c>
      <c r="C132" s="187"/>
      <c r="D132" s="187"/>
      <c r="E132" s="83"/>
      <c r="F132" s="199">
        <f t="shared" si="9"/>
        <v>0</v>
      </c>
      <c r="G132" s="199">
        <f t="shared" si="10"/>
        <v>0</v>
      </c>
      <c r="H132" s="64"/>
      <c r="L132" s="64"/>
      <c r="M132" s="64"/>
    </row>
    <row r="133" spans="1:14" outlineLevel="1" x14ac:dyDescent="0.25">
      <c r="A133" s="275" t="s">
        <v>236</v>
      </c>
      <c r="B133" s="95" t="s">
        <v>147</v>
      </c>
      <c r="C133" s="187"/>
      <c r="D133" s="187"/>
      <c r="E133" s="83"/>
      <c r="F133" s="199">
        <f t="shared" si="9"/>
        <v>0</v>
      </c>
      <c r="G133" s="199">
        <f t="shared" si="10"/>
        <v>0</v>
      </c>
      <c r="H133" s="64"/>
      <c r="L133" s="64"/>
      <c r="M133" s="64"/>
    </row>
    <row r="134" spans="1:14" outlineLevel="1" x14ac:dyDescent="0.25">
      <c r="A134" s="275" t="s">
        <v>237</v>
      </c>
      <c r="B134" s="95" t="s">
        <v>147</v>
      </c>
      <c r="C134" s="187"/>
      <c r="D134" s="187"/>
      <c r="E134" s="83"/>
      <c r="F134" s="199">
        <f t="shared" si="9"/>
        <v>0</v>
      </c>
      <c r="G134" s="199">
        <f t="shared" si="10"/>
        <v>0</v>
      </c>
      <c r="H134" s="64"/>
      <c r="L134" s="64"/>
      <c r="M134" s="64"/>
    </row>
    <row r="135" spans="1:14" outlineLevel="1" x14ac:dyDescent="0.25">
      <c r="A135" s="275" t="s">
        <v>238</v>
      </c>
      <c r="B135" s="95" t="s">
        <v>147</v>
      </c>
      <c r="C135" s="187"/>
      <c r="D135" s="187"/>
      <c r="E135" s="83"/>
      <c r="F135" s="199">
        <f t="shared" si="9"/>
        <v>0</v>
      </c>
      <c r="G135" s="199">
        <f t="shared" si="10"/>
        <v>0</v>
      </c>
      <c r="H135" s="64"/>
      <c r="L135" s="64"/>
      <c r="M135" s="64"/>
    </row>
    <row r="136" spans="1:14" outlineLevel="1" x14ac:dyDescent="0.25">
      <c r="A136" s="275" t="s">
        <v>239</v>
      </c>
      <c r="B136" s="95" t="s">
        <v>147</v>
      </c>
      <c r="C136" s="187"/>
      <c r="D136" s="187"/>
      <c r="E136" s="83"/>
      <c r="F136" s="199">
        <f t="shared" si="9"/>
        <v>0</v>
      </c>
      <c r="G136" s="199">
        <f t="shared" si="10"/>
        <v>0</v>
      </c>
      <c r="H136" s="64"/>
      <c r="L136" s="64"/>
      <c r="M136" s="64"/>
    </row>
    <row r="137" spans="1:14" ht="15" customHeight="1" x14ac:dyDescent="0.25">
      <c r="A137" s="85"/>
      <c r="B137" s="86" t="s">
        <v>240</v>
      </c>
      <c r="C137" s="88" t="s">
        <v>205</v>
      </c>
      <c r="D137" s="88" t="s">
        <v>206</v>
      </c>
      <c r="E137" s="87"/>
      <c r="F137" s="88" t="s">
        <v>207</v>
      </c>
      <c r="G137" s="88" t="s">
        <v>208</v>
      </c>
      <c r="H137" s="64"/>
      <c r="L137" s="64"/>
      <c r="M137" s="64"/>
    </row>
    <row r="138" spans="1:14" s="102" customFormat="1" x14ac:dyDescent="0.25">
      <c r="A138" s="66" t="s">
        <v>241</v>
      </c>
      <c r="B138" s="83" t="s">
        <v>210</v>
      </c>
      <c r="C138" s="245">
        <f>C100</f>
        <v>2587</v>
      </c>
      <c r="D138" s="245">
        <f>D100</f>
        <v>2587</v>
      </c>
      <c r="E138" s="92"/>
      <c r="F138" s="199">
        <f t="shared" ref="F138:F155" si="11">IF($C$156=0,"",IF(C138="[for completion]","",IF(C138="","",C138/$C$156)))</f>
        <v>1</v>
      </c>
      <c r="G138" s="199">
        <f t="shared" ref="G138:G155" si="12">IF($D$156=0,"",IF(D138="[for completion]","",IF(D138="","",D138/$D$156)))</f>
        <v>1</v>
      </c>
      <c r="H138" s="64"/>
      <c r="I138" s="66"/>
      <c r="J138" s="66"/>
      <c r="K138" s="66"/>
      <c r="L138" s="64"/>
      <c r="M138" s="64"/>
      <c r="N138" s="64"/>
    </row>
    <row r="139" spans="1:14" s="102" customFormat="1" x14ac:dyDescent="0.25">
      <c r="A139" s="66" t="s">
        <v>242</v>
      </c>
      <c r="B139" s="83" t="s">
        <v>1567</v>
      </c>
      <c r="C139" s="187"/>
      <c r="D139" s="187"/>
      <c r="E139" s="92"/>
      <c r="F139" s="199" t="str">
        <f t="shared" si="11"/>
        <v/>
      </c>
      <c r="G139" s="199" t="str">
        <f t="shared" si="12"/>
        <v/>
      </c>
      <c r="H139" s="64"/>
      <c r="I139" s="66"/>
      <c r="J139" s="66"/>
      <c r="K139" s="66"/>
      <c r="L139" s="64"/>
      <c r="M139" s="64"/>
      <c r="N139" s="64"/>
    </row>
    <row r="140" spans="1:14" s="102" customFormat="1" x14ac:dyDescent="0.25">
      <c r="A140" s="66" t="s">
        <v>243</v>
      </c>
      <c r="B140" s="83" t="s">
        <v>219</v>
      </c>
      <c r="C140" s="187"/>
      <c r="D140" s="187"/>
      <c r="E140" s="92"/>
      <c r="F140" s="199" t="str">
        <f t="shared" si="11"/>
        <v/>
      </c>
      <c r="G140" s="199" t="str">
        <f t="shared" si="12"/>
        <v/>
      </c>
      <c r="H140" s="64"/>
      <c r="I140" s="66"/>
      <c r="J140" s="66"/>
      <c r="K140" s="66"/>
      <c r="L140" s="64"/>
      <c r="M140" s="64"/>
      <c r="N140" s="64"/>
    </row>
    <row r="141" spans="1:14" s="102" customFormat="1" x14ac:dyDescent="0.25">
      <c r="A141" s="66" t="s">
        <v>244</v>
      </c>
      <c r="B141" s="83" t="s">
        <v>1568</v>
      </c>
      <c r="C141" s="187"/>
      <c r="D141" s="187"/>
      <c r="E141" s="92"/>
      <c r="F141" s="199" t="str">
        <f t="shared" si="11"/>
        <v/>
      </c>
      <c r="G141" s="199" t="str">
        <f t="shared" si="12"/>
        <v/>
      </c>
      <c r="H141" s="64"/>
      <c r="I141" s="66"/>
      <c r="J141" s="66"/>
      <c r="K141" s="66"/>
      <c r="L141" s="64"/>
      <c r="M141" s="64"/>
      <c r="N141" s="64"/>
    </row>
    <row r="142" spans="1:14" s="102" customFormat="1" x14ac:dyDescent="0.25">
      <c r="A142" s="66" t="s">
        <v>245</v>
      </c>
      <c r="B142" s="83" t="s">
        <v>1569</v>
      </c>
      <c r="C142" s="187"/>
      <c r="D142" s="187"/>
      <c r="E142" s="92"/>
      <c r="F142" s="199" t="str">
        <f t="shared" si="11"/>
        <v/>
      </c>
      <c r="G142" s="199" t="str">
        <f t="shared" si="12"/>
        <v/>
      </c>
      <c r="H142" s="64"/>
      <c r="I142" s="66"/>
      <c r="J142" s="66"/>
      <c r="K142" s="66"/>
      <c r="L142" s="64"/>
      <c r="M142" s="64"/>
      <c r="N142" s="64"/>
    </row>
    <row r="143" spans="1:14" s="102" customFormat="1" x14ac:dyDescent="0.25">
      <c r="A143" s="66" t="s">
        <v>246</v>
      </c>
      <c r="B143" s="83" t="s">
        <v>221</v>
      </c>
      <c r="C143" s="187"/>
      <c r="D143" s="187"/>
      <c r="E143" s="83"/>
      <c r="F143" s="199" t="str">
        <f t="shared" si="11"/>
        <v/>
      </c>
      <c r="G143" s="199" t="str">
        <f t="shared" si="12"/>
        <v/>
      </c>
      <c r="H143" s="64"/>
      <c r="I143" s="66"/>
      <c r="J143" s="66"/>
      <c r="K143" s="66"/>
      <c r="L143" s="64"/>
      <c r="M143" s="64"/>
      <c r="N143" s="64"/>
    </row>
    <row r="144" spans="1:14" x14ac:dyDescent="0.25">
      <c r="A144" s="66" t="s">
        <v>247</v>
      </c>
      <c r="B144" s="83" t="s">
        <v>223</v>
      </c>
      <c r="C144" s="187"/>
      <c r="D144" s="187"/>
      <c r="E144" s="83"/>
      <c r="F144" s="199" t="str">
        <f t="shared" si="11"/>
        <v/>
      </c>
      <c r="G144" s="199" t="str">
        <f t="shared" si="12"/>
        <v/>
      </c>
      <c r="H144" s="64"/>
      <c r="L144" s="64"/>
      <c r="M144" s="64"/>
    </row>
    <row r="145" spans="1:14" x14ac:dyDescent="0.25">
      <c r="A145" s="66" t="s">
        <v>248</v>
      </c>
      <c r="B145" s="83" t="s">
        <v>1570</v>
      </c>
      <c r="C145" s="187"/>
      <c r="D145" s="187"/>
      <c r="E145" s="83"/>
      <c r="F145" s="199" t="str">
        <f t="shared" si="11"/>
        <v/>
      </c>
      <c r="G145" s="199" t="str">
        <f t="shared" si="12"/>
        <v/>
      </c>
      <c r="H145" s="64"/>
      <c r="L145" s="64"/>
      <c r="M145" s="64"/>
      <c r="N145" s="96"/>
    </row>
    <row r="146" spans="1:14" x14ac:dyDescent="0.25">
      <c r="A146" s="66" t="s">
        <v>249</v>
      </c>
      <c r="B146" s="83" t="s">
        <v>225</v>
      </c>
      <c r="C146" s="187"/>
      <c r="D146" s="187"/>
      <c r="E146" s="83"/>
      <c r="F146" s="199" t="str">
        <f t="shared" si="11"/>
        <v/>
      </c>
      <c r="G146" s="199" t="str">
        <f t="shared" si="12"/>
        <v/>
      </c>
      <c r="H146" s="64"/>
      <c r="L146" s="64"/>
      <c r="M146" s="64"/>
      <c r="N146" s="96"/>
    </row>
    <row r="147" spans="1:14" x14ac:dyDescent="0.25">
      <c r="A147" s="66" t="s">
        <v>250</v>
      </c>
      <c r="B147" s="362" t="s">
        <v>2696</v>
      </c>
      <c r="C147" s="187"/>
      <c r="D147" s="187"/>
      <c r="E147" s="362"/>
      <c r="F147" s="199" t="str">
        <f t="shared" si="11"/>
        <v/>
      </c>
      <c r="G147" s="199" t="str">
        <f t="shared" si="12"/>
        <v/>
      </c>
      <c r="H147" s="64"/>
      <c r="L147" s="64"/>
      <c r="M147" s="64"/>
      <c r="N147" s="96"/>
    </row>
    <row r="148" spans="1:14" x14ac:dyDescent="0.25">
      <c r="A148" s="66" t="s">
        <v>251</v>
      </c>
      <c r="B148" s="83" t="s">
        <v>1577</v>
      </c>
      <c r="C148" s="187"/>
      <c r="D148" s="187"/>
      <c r="E148" s="83"/>
      <c r="F148" s="199" t="str">
        <f t="shared" si="11"/>
        <v/>
      </c>
      <c r="G148" s="199" t="str">
        <f t="shared" si="12"/>
        <v/>
      </c>
      <c r="H148" s="64"/>
      <c r="L148" s="64"/>
      <c r="M148" s="64"/>
      <c r="N148" s="96"/>
    </row>
    <row r="149" spans="1:14" x14ac:dyDescent="0.25">
      <c r="A149" s="66" t="s">
        <v>252</v>
      </c>
      <c r="B149" s="83" t="s">
        <v>227</v>
      </c>
      <c r="C149" s="187"/>
      <c r="D149" s="187"/>
      <c r="E149" s="83"/>
      <c r="F149" s="199" t="str">
        <f t="shared" si="11"/>
        <v/>
      </c>
      <c r="G149" s="199" t="str">
        <f t="shared" si="12"/>
        <v/>
      </c>
      <c r="H149" s="64"/>
      <c r="L149" s="64"/>
      <c r="M149" s="64"/>
      <c r="N149" s="96"/>
    </row>
    <row r="150" spans="1:14" x14ac:dyDescent="0.25">
      <c r="A150" s="66" t="s">
        <v>253</v>
      </c>
      <c r="B150" s="83" t="s">
        <v>214</v>
      </c>
      <c r="C150" s="187"/>
      <c r="D150" s="187"/>
      <c r="E150" s="83"/>
      <c r="F150" s="199" t="str">
        <f t="shared" si="11"/>
        <v/>
      </c>
      <c r="G150" s="199" t="str">
        <f t="shared" si="12"/>
        <v/>
      </c>
      <c r="H150" s="64"/>
      <c r="L150" s="64"/>
      <c r="M150" s="64"/>
      <c r="N150" s="96"/>
    </row>
    <row r="151" spans="1:14" x14ac:dyDescent="0.25">
      <c r="A151" s="66" t="s">
        <v>254</v>
      </c>
      <c r="B151" s="177" t="s">
        <v>1572</v>
      </c>
      <c r="C151" s="187"/>
      <c r="D151" s="187"/>
      <c r="E151" s="83"/>
      <c r="F151" s="199" t="str">
        <f t="shared" si="11"/>
        <v/>
      </c>
      <c r="G151" s="199" t="str">
        <f t="shared" si="12"/>
        <v/>
      </c>
      <c r="H151" s="64"/>
      <c r="L151" s="64"/>
      <c r="M151" s="64"/>
      <c r="N151" s="96"/>
    </row>
    <row r="152" spans="1:14" x14ac:dyDescent="0.25">
      <c r="A152" s="66" t="s">
        <v>255</v>
      </c>
      <c r="B152" s="83" t="s">
        <v>229</v>
      </c>
      <c r="C152" s="187"/>
      <c r="D152" s="187"/>
      <c r="E152" s="83"/>
      <c r="F152" s="199" t="str">
        <f t="shared" si="11"/>
        <v/>
      </c>
      <c r="G152" s="199" t="str">
        <f t="shared" si="12"/>
        <v/>
      </c>
      <c r="H152" s="64"/>
      <c r="L152" s="64"/>
      <c r="M152" s="64"/>
      <c r="N152" s="96"/>
    </row>
    <row r="153" spans="1:14" x14ac:dyDescent="0.25">
      <c r="A153" s="66" t="s">
        <v>256</v>
      </c>
      <c r="B153" s="83" t="s">
        <v>231</v>
      </c>
      <c r="C153" s="187"/>
      <c r="D153" s="187"/>
      <c r="E153" s="83"/>
      <c r="F153" s="199" t="str">
        <f t="shared" si="11"/>
        <v/>
      </c>
      <c r="G153" s="199" t="str">
        <f t="shared" si="12"/>
        <v/>
      </c>
      <c r="H153" s="64"/>
      <c r="L153" s="64"/>
      <c r="M153" s="64"/>
      <c r="N153" s="96"/>
    </row>
    <row r="154" spans="1:14" x14ac:dyDescent="0.25">
      <c r="A154" s="66" t="s">
        <v>1574</v>
      </c>
      <c r="B154" s="83" t="s">
        <v>1571</v>
      </c>
      <c r="C154" s="187"/>
      <c r="D154" s="187"/>
      <c r="E154" s="83"/>
      <c r="F154" s="199" t="str">
        <f t="shared" si="11"/>
        <v/>
      </c>
      <c r="G154" s="199" t="str">
        <f t="shared" si="12"/>
        <v/>
      </c>
      <c r="H154" s="64"/>
      <c r="L154" s="64"/>
      <c r="M154" s="64"/>
      <c r="N154" s="96"/>
    </row>
    <row r="155" spans="1:14" x14ac:dyDescent="0.25">
      <c r="A155" s="66" t="s">
        <v>1578</v>
      </c>
      <c r="B155" s="83" t="s">
        <v>143</v>
      </c>
      <c r="C155" s="187"/>
      <c r="D155" s="187"/>
      <c r="E155" s="83"/>
      <c r="F155" s="199" t="str">
        <f t="shared" si="11"/>
        <v/>
      </c>
      <c r="G155" s="199" t="str">
        <f t="shared" si="12"/>
        <v/>
      </c>
      <c r="H155" s="64"/>
      <c r="L155" s="64"/>
      <c r="M155" s="64"/>
      <c r="N155" s="96"/>
    </row>
    <row r="156" spans="1:14" outlineLevel="1" x14ac:dyDescent="0.25">
      <c r="A156" s="275" t="s">
        <v>2698</v>
      </c>
      <c r="B156" s="100" t="s">
        <v>145</v>
      </c>
      <c r="C156" s="187">
        <f>SUM(C138:C155)</f>
        <v>2587</v>
      </c>
      <c r="D156" s="187">
        <f>SUM(D138:D155)</f>
        <v>2587</v>
      </c>
      <c r="E156" s="83"/>
      <c r="F156" s="181">
        <f>SUM(F138:F155)</f>
        <v>1</v>
      </c>
      <c r="G156" s="181">
        <f>SUM(G138:G155)</f>
        <v>1</v>
      </c>
      <c r="H156" s="64"/>
      <c r="L156" s="64"/>
      <c r="M156" s="64"/>
      <c r="N156" s="96"/>
    </row>
    <row r="157" spans="1:14" outlineLevel="1" x14ac:dyDescent="0.25">
      <c r="A157" s="66" t="s">
        <v>257</v>
      </c>
      <c r="B157" s="95" t="s">
        <v>147</v>
      </c>
      <c r="C157" s="187"/>
      <c r="D157" s="187"/>
      <c r="E157" s="83"/>
      <c r="F157" s="199" t="str">
        <f t="shared" ref="F157:F162" si="13">IF($C$156=0,"",IF(C157="[for completion]","",IF(C157="","",C157/$C$156)))</f>
        <v/>
      </c>
      <c r="G157" s="199" t="str">
        <f t="shared" ref="G157:G162" si="14">IF($D$156=0,"",IF(D157="[for completion]","",IF(D157="","",D157/$D$156)))</f>
        <v/>
      </c>
      <c r="H157" s="64"/>
      <c r="L157" s="64"/>
      <c r="M157" s="64"/>
      <c r="N157" s="96"/>
    </row>
    <row r="158" spans="1:14" outlineLevel="1" x14ac:dyDescent="0.25">
      <c r="A158" s="66" t="s">
        <v>258</v>
      </c>
      <c r="B158" s="95" t="s">
        <v>147</v>
      </c>
      <c r="C158" s="187"/>
      <c r="D158" s="187"/>
      <c r="E158" s="83"/>
      <c r="F158" s="199" t="str">
        <f t="shared" si="13"/>
        <v/>
      </c>
      <c r="G158" s="199" t="str">
        <f t="shared" si="14"/>
        <v/>
      </c>
      <c r="H158" s="64"/>
      <c r="L158" s="64"/>
      <c r="M158" s="64"/>
      <c r="N158" s="96"/>
    </row>
    <row r="159" spans="1:14" outlineLevel="1" x14ac:dyDescent="0.25">
      <c r="A159" s="275" t="s">
        <v>259</v>
      </c>
      <c r="B159" s="95" t="s">
        <v>147</v>
      </c>
      <c r="C159" s="187"/>
      <c r="D159" s="187"/>
      <c r="E159" s="83"/>
      <c r="F159" s="199" t="str">
        <f t="shared" si="13"/>
        <v/>
      </c>
      <c r="G159" s="199" t="str">
        <f t="shared" si="14"/>
        <v/>
      </c>
      <c r="H159" s="64"/>
      <c r="L159" s="64"/>
      <c r="M159" s="64"/>
      <c r="N159" s="96"/>
    </row>
    <row r="160" spans="1:14" outlineLevel="1" x14ac:dyDescent="0.25">
      <c r="A160" s="275" t="s">
        <v>260</v>
      </c>
      <c r="B160" s="95" t="s">
        <v>147</v>
      </c>
      <c r="C160" s="187"/>
      <c r="D160" s="187"/>
      <c r="E160" s="83"/>
      <c r="F160" s="199" t="str">
        <f t="shared" si="13"/>
        <v/>
      </c>
      <c r="G160" s="199" t="str">
        <f t="shared" si="14"/>
        <v/>
      </c>
      <c r="H160" s="64"/>
      <c r="L160" s="64"/>
      <c r="M160" s="64"/>
      <c r="N160" s="96"/>
    </row>
    <row r="161" spans="1:14" outlineLevel="1" x14ac:dyDescent="0.25">
      <c r="A161" s="275" t="s">
        <v>261</v>
      </c>
      <c r="B161" s="95" t="s">
        <v>147</v>
      </c>
      <c r="C161" s="187"/>
      <c r="D161" s="187"/>
      <c r="E161" s="83"/>
      <c r="F161" s="199" t="str">
        <f t="shared" si="13"/>
        <v/>
      </c>
      <c r="G161" s="199" t="str">
        <f t="shared" si="14"/>
        <v/>
      </c>
      <c r="H161" s="64"/>
      <c r="L161" s="64"/>
      <c r="M161" s="64"/>
      <c r="N161" s="96"/>
    </row>
    <row r="162" spans="1:14" outlineLevel="1" x14ac:dyDescent="0.25">
      <c r="A162" s="275" t="s">
        <v>262</v>
      </c>
      <c r="B162" s="95" t="s">
        <v>147</v>
      </c>
      <c r="C162" s="187"/>
      <c r="D162" s="187"/>
      <c r="E162" s="83"/>
      <c r="F162" s="199" t="str">
        <f t="shared" si="13"/>
        <v/>
      </c>
      <c r="G162" s="199" t="str">
        <f t="shared" si="14"/>
        <v/>
      </c>
      <c r="H162" s="64"/>
      <c r="L162" s="64"/>
      <c r="M162" s="64"/>
      <c r="N162" s="96"/>
    </row>
    <row r="163" spans="1:14" ht="15" customHeight="1" x14ac:dyDescent="0.25">
      <c r="A163" s="85"/>
      <c r="B163" s="86" t="s">
        <v>263</v>
      </c>
      <c r="C163" s="135" t="s">
        <v>205</v>
      </c>
      <c r="D163" s="135" t="s">
        <v>206</v>
      </c>
      <c r="E163" s="87"/>
      <c r="F163" s="135" t="s">
        <v>207</v>
      </c>
      <c r="G163" s="135" t="s">
        <v>208</v>
      </c>
      <c r="H163" s="64"/>
      <c r="L163" s="64"/>
      <c r="M163" s="64"/>
      <c r="N163" s="96"/>
    </row>
    <row r="164" spans="1:14" x14ac:dyDescent="0.25">
      <c r="A164" s="66" t="s">
        <v>265</v>
      </c>
      <c r="B164" s="64" t="s">
        <v>266</v>
      </c>
      <c r="C164" s="245">
        <v>2587</v>
      </c>
      <c r="D164" s="245">
        <f>C164</f>
        <v>2587</v>
      </c>
      <c r="E164" s="104"/>
      <c r="F164" s="199">
        <f>IF($C$167=0,"",IF(C164="[for completion]","",IF(C164="","",C164/$C$167)))</f>
        <v>1</v>
      </c>
      <c r="G164" s="199">
        <f>IF($D$167=0,"",IF(D164="[for completion]","",IF(D164="","",D164/$D$167)))</f>
        <v>1</v>
      </c>
      <c r="H164" s="64"/>
      <c r="L164" s="64"/>
      <c r="M164" s="64"/>
      <c r="N164" s="96"/>
    </row>
    <row r="165" spans="1:14" x14ac:dyDescent="0.25">
      <c r="A165" s="66" t="s">
        <v>267</v>
      </c>
      <c r="B165" s="64" t="s">
        <v>268</v>
      </c>
      <c r="C165" s="187"/>
      <c r="D165" s="187"/>
      <c r="E165" s="104"/>
      <c r="F165" s="199" t="str">
        <f>IF($C$167=0,"",IF(C165="[for completion]","",IF(C165="","",C165/$C$167)))</f>
        <v/>
      </c>
      <c r="G165" s="199" t="str">
        <f>IF($D$167=0,"",IF(D165="[for completion]","",IF(D165="","",D165/$D$167)))</f>
        <v/>
      </c>
      <c r="H165" s="64"/>
      <c r="L165" s="64"/>
      <c r="M165" s="64"/>
      <c r="N165" s="96"/>
    </row>
    <row r="166" spans="1:14" x14ac:dyDescent="0.25">
      <c r="A166" s="66" t="s">
        <v>269</v>
      </c>
      <c r="B166" s="64" t="s">
        <v>143</v>
      </c>
      <c r="C166" s="187"/>
      <c r="D166" s="187"/>
      <c r="E166" s="104"/>
      <c r="F166" s="199" t="str">
        <f>IF($C$167=0,"",IF(C166="[for completion]","",IF(C166="","",C166/$C$167)))</f>
        <v/>
      </c>
      <c r="G166" s="199" t="str">
        <f>IF($D$167=0,"",IF(D166="[for completion]","",IF(D166="","",D166/$D$167)))</f>
        <v/>
      </c>
      <c r="H166" s="64"/>
      <c r="L166" s="64"/>
      <c r="M166" s="64"/>
      <c r="N166" s="96"/>
    </row>
    <row r="167" spans="1:14" x14ac:dyDescent="0.25">
      <c r="A167" s="66" t="s">
        <v>270</v>
      </c>
      <c r="B167" s="105" t="s">
        <v>145</v>
      </c>
      <c r="C167" s="202">
        <f>SUM(C164:C166)</f>
        <v>2587</v>
      </c>
      <c r="D167" s="202">
        <f>SUM(D164:D166)</f>
        <v>2587</v>
      </c>
      <c r="E167" s="104"/>
      <c r="F167" s="201">
        <f>SUM(F164:F166)</f>
        <v>1</v>
      </c>
      <c r="G167" s="201">
        <f>SUM(G164:G166)</f>
        <v>1</v>
      </c>
      <c r="H167" s="64"/>
      <c r="L167" s="64"/>
      <c r="M167" s="64"/>
      <c r="N167" s="96"/>
    </row>
    <row r="168" spans="1:14" outlineLevel="1" x14ac:dyDescent="0.25">
      <c r="A168" s="66" t="s">
        <v>271</v>
      </c>
      <c r="B168" s="105"/>
      <c r="C168" s="202"/>
      <c r="D168" s="202"/>
      <c r="E168" s="104"/>
      <c r="F168" s="104"/>
      <c r="G168" s="62"/>
      <c r="H168" s="64"/>
      <c r="L168" s="64"/>
      <c r="M168" s="64"/>
      <c r="N168" s="96"/>
    </row>
    <row r="169" spans="1:14" outlineLevel="1" x14ac:dyDescent="0.25">
      <c r="A169" s="66" t="s">
        <v>272</v>
      </c>
      <c r="B169" s="105"/>
      <c r="C169" s="202"/>
      <c r="D169" s="202"/>
      <c r="E169" s="104"/>
      <c r="F169" s="104"/>
      <c r="G169" s="62"/>
      <c r="H169" s="64"/>
      <c r="L169" s="64"/>
      <c r="M169" s="64"/>
      <c r="N169" s="96"/>
    </row>
    <row r="170" spans="1:14" outlineLevel="1" x14ac:dyDescent="0.25">
      <c r="A170" s="66" t="s">
        <v>273</v>
      </c>
      <c r="B170" s="105"/>
      <c r="C170" s="202"/>
      <c r="D170" s="202"/>
      <c r="E170" s="104"/>
      <c r="F170" s="104"/>
      <c r="G170" s="62"/>
      <c r="H170" s="64"/>
      <c r="L170" s="64"/>
      <c r="M170" s="64"/>
      <c r="N170" s="96"/>
    </row>
    <row r="171" spans="1:14" outlineLevel="1" x14ac:dyDescent="0.25">
      <c r="A171" s="66" t="s">
        <v>274</v>
      </c>
      <c r="B171" s="105"/>
      <c r="C171" s="202"/>
      <c r="D171" s="202"/>
      <c r="E171" s="104"/>
      <c r="F171" s="104"/>
      <c r="G171" s="62"/>
      <c r="H171" s="64"/>
      <c r="L171" s="64"/>
      <c r="M171" s="64"/>
      <c r="N171" s="96"/>
    </row>
    <row r="172" spans="1:14" outlineLevel="1" x14ac:dyDescent="0.25">
      <c r="A172" s="66" t="s">
        <v>275</v>
      </c>
      <c r="B172" s="105"/>
      <c r="C172" s="202"/>
      <c r="D172" s="202"/>
      <c r="E172" s="104"/>
      <c r="F172" s="104"/>
      <c r="G172" s="62"/>
      <c r="H172" s="64"/>
      <c r="L172" s="64"/>
      <c r="M172" s="64"/>
      <c r="N172" s="96"/>
    </row>
    <row r="173" spans="1:14" ht="15" customHeight="1" x14ac:dyDescent="0.25">
      <c r="A173" s="85"/>
      <c r="B173" s="86" t="s">
        <v>276</v>
      </c>
      <c r="C173" s="85" t="s">
        <v>112</v>
      </c>
      <c r="D173" s="85"/>
      <c r="E173" s="87"/>
      <c r="F173" s="88" t="s">
        <v>277</v>
      </c>
      <c r="G173" s="88"/>
      <c r="H173" s="64"/>
      <c r="L173" s="64"/>
      <c r="M173" s="64"/>
      <c r="N173" s="96"/>
    </row>
    <row r="174" spans="1:14" ht="15" customHeight="1" x14ac:dyDescent="0.25">
      <c r="A174" s="66" t="s">
        <v>278</v>
      </c>
      <c r="B174" s="83" t="s">
        <v>279</v>
      </c>
      <c r="C174" s="187" t="s">
        <v>82</v>
      </c>
      <c r="D174" s="80"/>
      <c r="E174" s="72"/>
      <c r="F174" s="199" t="str">
        <f>IF($C$179=0,"",IF(C174="[for completion]","",C174/$C$179))</f>
        <v/>
      </c>
      <c r="G174" s="92"/>
      <c r="H174" s="64"/>
      <c r="L174" s="64"/>
      <c r="M174" s="64"/>
      <c r="N174" s="96"/>
    </row>
    <row r="175" spans="1:14" ht="30.75" customHeight="1" x14ac:dyDescent="0.25">
      <c r="A175" s="66" t="s">
        <v>9</v>
      </c>
      <c r="B175" s="83" t="s">
        <v>1383</v>
      </c>
      <c r="C175" s="187" t="s">
        <v>82</v>
      </c>
      <c r="E175" s="94"/>
      <c r="F175" s="199" t="str">
        <f>IF($C$179=0,"",IF(C175="[for completion]","",C175/$C$179))</f>
        <v/>
      </c>
      <c r="G175" s="92"/>
      <c r="H175" s="64"/>
      <c r="L175" s="64"/>
      <c r="M175" s="64"/>
      <c r="N175" s="96"/>
    </row>
    <row r="176" spans="1:14" x14ac:dyDescent="0.25">
      <c r="A176" s="66" t="s">
        <v>280</v>
      </c>
      <c r="B176" s="83" t="s">
        <v>281</v>
      </c>
      <c r="C176" s="187" t="s">
        <v>82</v>
      </c>
      <c r="E176" s="94"/>
      <c r="F176" s="199"/>
      <c r="G176" s="92"/>
      <c r="H176" s="64"/>
      <c r="L176" s="64"/>
      <c r="M176" s="64"/>
      <c r="N176" s="96"/>
    </row>
    <row r="177" spans="1:14" x14ac:dyDescent="0.25">
      <c r="A177" s="66" t="s">
        <v>282</v>
      </c>
      <c r="B177" s="83" t="s">
        <v>283</v>
      </c>
      <c r="C177" s="187" t="s">
        <v>82</v>
      </c>
      <c r="E177" s="94"/>
      <c r="F177" s="199" t="str">
        <f t="shared" ref="F177:F187" si="15">IF($C$179=0,"",IF(C177="[for completion]","",C177/$C$179))</f>
        <v/>
      </c>
      <c r="G177" s="92"/>
      <c r="H177" s="64"/>
      <c r="L177" s="64"/>
      <c r="M177" s="64"/>
      <c r="N177" s="96"/>
    </row>
    <row r="178" spans="1:14" x14ac:dyDescent="0.25">
      <c r="A178" s="66" t="s">
        <v>284</v>
      </c>
      <c r="B178" s="83" t="s">
        <v>143</v>
      </c>
      <c r="C178" s="187" t="s">
        <v>82</v>
      </c>
      <c r="E178" s="94"/>
      <c r="F178" s="199" t="str">
        <f t="shared" si="15"/>
        <v/>
      </c>
      <c r="G178" s="92"/>
      <c r="H178" s="64"/>
      <c r="L178" s="64"/>
      <c r="M178" s="64"/>
      <c r="N178" s="96"/>
    </row>
    <row r="179" spans="1:14" x14ac:dyDescent="0.25">
      <c r="A179" s="66" t="s">
        <v>10</v>
      </c>
      <c r="B179" s="100" t="s">
        <v>145</v>
      </c>
      <c r="C179" s="189">
        <f>SUM(C174:C178)</f>
        <v>0</v>
      </c>
      <c r="E179" s="94"/>
      <c r="F179" s="200">
        <f>SUM(F174:F178)</f>
        <v>0</v>
      </c>
      <c r="G179" s="92"/>
      <c r="H179" s="64"/>
      <c r="L179" s="64"/>
      <c r="M179" s="64"/>
      <c r="N179" s="96"/>
    </row>
    <row r="180" spans="1:14" outlineLevel="1" x14ac:dyDescent="0.25">
      <c r="A180" s="66" t="s">
        <v>285</v>
      </c>
      <c r="B180" s="106" t="s">
        <v>286</v>
      </c>
      <c r="C180" s="187"/>
      <c r="E180" s="94"/>
      <c r="F180" s="199" t="str">
        <f t="shared" si="15"/>
        <v/>
      </c>
      <c r="G180" s="92"/>
      <c r="H180" s="64"/>
      <c r="L180" s="64"/>
      <c r="M180" s="64"/>
      <c r="N180" s="96"/>
    </row>
    <row r="181" spans="1:14" s="106" customFormat="1" ht="30" outlineLevel="1" x14ac:dyDescent="0.25">
      <c r="A181" s="66" t="s">
        <v>287</v>
      </c>
      <c r="B181" s="106" t="s">
        <v>288</v>
      </c>
      <c r="C181" s="203"/>
      <c r="F181" s="199" t="str">
        <f t="shared" si="15"/>
        <v/>
      </c>
    </row>
    <row r="182" spans="1:14" ht="30" outlineLevel="1" x14ac:dyDescent="0.25">
      <c r="A182" s="66" t="s">
        <v>289</v>
      </c>
      <c r="B182" s="106" t="s">
        <v>290</v>
      </c>
      <c r="C182" s="187"/>
      <c r="E182" s="94"/>
      <c r="F182" s="199" t="str">
        <f t="shared" si="15"/>
        <v/>
      </c>
      <c r="G182" s="92"/>
      <c r="H182" s="64"/>
      <c r="L182" s="64"/>
      <c r="M182" s="64"/>
      <c r="N182" s="96"/>
    </row>
    <row r="183" spans="1:14" outlineLevel="1" x14ac:dyDescent="0.25">
      <c r="A183" s="66" t="s">
        <v>291</v>
      </c>
      <c r="B183" s="106" t="s">
        <v>292</v>
      </c>
      <c r="C183" s="187"/>
      <c r="E183" s="94"/>
      <c r="F183" s="199" t="str">
        <f t="shared" si="15"/>
        <v/>
      </c>
      <c r="G183" s="92"/>
      <c r="H183" s="64"/>
      <c r="L183" s="64"/>
      <c r="M183" s="64"/>
      <c r="N183" s="96"/>
    </row>
    <row r="184" spans="1:14" s="106" customFormat="1" ht="30" outlineLevel="1" x14ac:dyDescent="0.25">
      <c r="A184" s="66" t="s">
        <v>293</v>
      </c>
      <c r="B184" s="106" t="s">
        <v>294</v>
      </c>
      <c r="C184" s="203"/>
      <c r="F184" s="199" t="str">
        <f t="shared" si="15"/>
        <v/>
      </c>
    </row>
    <row r="185" spans="1:14" ht="30" outlineLevel="1" x14ac:dyDescent="0.25">
      <c r="A185" s="66" t="s">
        <v>295</v>
      </c>
      <c r="B185" s="106" t="s">
        <v>296</v>
      </c>
      <c r="C185" s="187"/>
      <c r="E185" s="94"/>
      <c r="F185" s="199" t="str">
        <f t="shared" si="15"/>
        <v/>
      </c>
      <c r="G185" s="92"/>
      <c r="H185" s="64"/>
      <c r="L185" s="64"/>
      <c r="M185" s="64"/>
      <c r="N185" s="96"/>
    </row>
    <row r="186" spans="1:14" outlineLevel="1" x14ac:dyDescent="0.25">
      <c r="A186" s="66" t="s">
        <v>297</v>
      </c>
      <c r="B186" s="106" t="s">
        <v>298</v>
      </c>
      <c r="C186" s="187"/>
      <c r="E186" s="94"/>
      <c r="F186" s="199" t="str">
        <f t="shared" si="15"/>
        <v/>
      </c>
      <c r="G186" s="92"/>
      <c r="H186" s="64"/>
      <c r="L186" s="64"/>
      <c r="M186" s="64"/>
      <c r="N186" s="96"/>
    </row>
    <row r="187" spans="1:14" outlineLevel="1" x14ac:dyDescent="0.25">
      <c r="A187" s="66" t="s">
        <v>299</v>
      </c>
      <c r="B187" s="106" t="s">
        <v>300</v>
      </c>
      <c r="C187" s="187"/>
      <c r="E187" s="94"/>
      <c r="F187" s="199" t="str">
        <f t="shared" si="15"/>
        <v/>
      </c>
      <c r="G187" s="92"/>
      <c r="H187" s="64"/>
      <c r="L187" s="64"/>
      <c r="M187" s="64"/>
      <c r="N187" s="96"/>
    </row>
    <row r="188" spans="1:14" outlineLevel="1" x14ac:dyDescent="0.25">
      <c r="A188" s="66" t="s">
        <v>301</v>
      </c>
      <c r="B188" s="106"/>
      <c r="E188" s="94"/>
      <c r="F188" s="92"/>
      <c r="G188" s="92"/>
      <c r="H188" s="64"/>
      <c r="L188" s="64"/>
      <c r="M188" s="64"/>
      <c r="N188" s="96"/>
    </row>
    <row r="189" spans="1:14" outlineLevel="1" x14ac:dyDescent="0.25">
      <c r="A189" s="66" t="s">
        <v>302</v>
      </c>
      <c r="B189" s="106"/>
      <c r="E189" s="94"/>
      <c r="F189" s="92"/>
      <c r="G189" s="92"/>
      <c r="H189" s="64"/>
      <c r="L189" s="64"/>
      <c r="M189" s="64"/>
      <c r="N189" s="96"/>
    </row>
    <row r="190" spans="1:14" outlineLevel="1" x14ac:dyDescent="0.25">
      <c r="A190" s="66" t="s">
        <v>303</v>
      </c>
      <c r="B190" s="106"/>
      <c r="E190" s="94"/>
      <c r="F190" s="92"/>
      <c r="G190" s="92"/>
      <c r="H190" s="64"/>
      <c r="L190" s="64"/>
      <c r="M190" s="64"/>
      <c r="N190" s="96"/>
    </row>
    <row r="191" spans="1:14" outlineLevel="1" x14ac:dyDescent="0.25">
      <c r="A191" s="66" t="s">
        <v>304</v>
      </c>
      <c r="B191" s="95"/>
      <c r="E191" s="94"/>
      <c r="F191" s="92"/>
      <c r="G191" s="92"/>
      <c r="H191" s="64"/>
      <c r="L191" s="64"/>
      <c r="M191" s="64"/>
      <c r="N191" s="96"/>
    </row>
    <row r="192" spans="1:14" ht="15" customHeight="1" x14ac:dyDescent="0.25">
      <c r="A192" s="85"/>
      <c r="B192" s="86" t="s">
        <v>305</v>
      </c>
      <c r="C192" s="85" t="s">
        <v>112</v>
      </c>
      <c r="D192" s="85"/>
      <c r="E192" s="87"/>
      <c r="F192" s="88" t="s">
        <v>277</v>
      </c>
      <c r="G192" s="88"/>
      <c r="H192" s="64"/>
      <c r="L192" s="64"/>
      <c r="M192" s="64"/>
      <c r="N192" s="96"/>
    </row>
    <row r="193" spans="1:14" x14ac:dyDescent="0.25">
      <c r="A193" s="66" t="s">
        <v>306</v>
      </c>
      <c r="B193" s="83" t="s">
        <v>307</v>
      </c>
      <c r="C193" s="187" t="s">
        <v>82</v>
      </c>
      <c r="E193" s="91"/>
      <c r="F193" s="199" t="str">
        <f t="shared" ref="F193:F206" si="16">IF($C$208=0,"",IF(C193="[for completion]","",C193/$C$208))</f>
        <v/>
      </c>
      <c r="G193" s="92"/>
      <c r="H193" s="64"/>
      <c r="L193" s="64"/>
      <c r="M193" s="64"/>
      <c r="N193" s="96"/>
    </row>
    <row r="194" spans="1:14" x14ac:dyDescent="0.25">
      <c r="A194" s="66" t="s">
        <v>308</v>
      </c>
      <c r="B194" s="83" t="s">
        <v>309</v>
      </c>
      <c r="C194" s="187" t="s">
        <v>82</v>
      </c>
      <c r="E194" s="94"/>
      <c r="F194" s="199" t="str">
        <f t="shared" si="16"/>
        <v/>
      </c>
      <c r="G194" s="94"/>
      <c r="H194" s="64"/>
      <c r="L194" s="64"/>
      <c r="M194" s="64"/>
      <c r="N194" s="96"/>
    </row>
    <row r="195" spans="1:14" x14ac:dyDescent="0.25">
      <c r="A195" s="66" t="s">
        <v>310</v>
      </c>
      <c r="B195" s="83" t="s">
        <v>311</v>
      </c>
      <c r="C195" s="187" t="s">
        <v>82</v>
      </c>
      <c r="E195" s="94"/>
      <c r="F195" s="199" t="str">
        <f t="shared" si="16"/>
        <v/>
      </c>
      <c r="G195" s="94"/>
      <c r="H195" s="64"/>
      <c r="L195" s="64"/>
      <c r="M195" s="64"/>
      <c r="N195" s="96"/>
    </row>
    <row r="196" spans="1:14" x14ac:dyDescent="0.25">
      <c r="A196" s="66" t="s">
        <v>312</v>
      </c>
      <c r="B196" s="83" t="s">
        <v>313</v>
      </c>
      <c r="C196" s="187" t="s">
        <v>82</v>
      </c>
      <c r="E196" s="94"/>
      <c r="F196" s="199" t="str">
        <f t="shared" si="16"/>
        <v/>
      </c>
      <c r="G196" s="94"/>
      <c r="H196" s="64"/>
      <c r="L196" s="64"/>
      <c r="M196" s="64"/>
      <c r="N196" s="96"/>
    </row>
    <row r="197" spans="1:14" x14ac:dyDescent="0.25">
      <c r="A197" s="66" t="s">
        <v>314</v>
      </c>
      <c r="B197" s="83" t="s">
        <v>315</v>
      </c>
      <c r="C197" s="187" t="s">
        <v>82</v>
      </c>
      <c r="E197" s="94"/>
      <c r="F197" s="199" t="str">
        <f t="shared" si="16"/>
        <v/>
      </c>
      <c r="G197" s="94"/>
      <c r="H197" s="64"/>
      <c r="L197" s="64"/>
      <c r="M197" s="64"/>
      <c r="N197" s="96"/>
    </row>
    <row r="198" spans="1:14" x14ac:dyDescent="0.25">
      <c r="A198" s="66" t="s">
        <v>316</v>
      </c>
      <c r="B198" s="83" t="s">
        <v>317</v>
      </c>
      <c r="C198" s="187" t="s">
        <v>82</v>
      </c>
      <c r="E198" s="94"/>
      <c r="F198" s="199" t="str">
        <f t="shared" si="16"/>
        <v/>
      </c>
      <c r="G198" s="94"/>
      <c r="H198" s="64"/>
      <c r="L198" s="64"/>
      <c r="M198" s="64"/>
      <c r="N198" s="96"/>
    </row>
    <row r="199" spans="1:14" x14ac:dyDescent="0.25">
      <c r="A199" s="66" t="s">
        <v>318</v>
      </c>
      <c r="B199" s="83" t="s">
        <v>319</v>
      </c>
      <c r="C199" s="187" t="s">
        <v>82</v>
      </c>
      <c r="E199" s="94"/>
      <c r="F199" s="199" t="str">
        <f t="shared" si="16"/>
        <v/>
      </c>
      <c r="G199" s="94"/>
      <c r="H199" s="64"/>
      <c r="L199" s="64"/>
      <c r="M199" s="64"/>
      <c r="N199" s="96"/>
    </row>
    <row r="200" spans="1:14" x14ac:dyDescent="0.25">
      <c r="A200" s="66" t="s">
        <v>320</v>
      </c>
      <c r="B200" s="83" t="s">
        <v>12</v>
      </c>
      <c r="C200" s="187" t="s">
        <v>82</v>
      </c>
      <c r="E200" s="94"/>
      <c r="F200" s="199" t="str">
        <f t="shared" si="16"/>
        <v/>
      </c>
      <c r="G200" s="94"/>
      <c r="H200" s="64"/>
      <c r="L200" s="64"/>
      <c r="M200" s="64"/>
      <c r="N200" s="96"/>
    </row>
    <row r="201" spans="1:14" x14ac:dyDescent="0.25">
      <c r="A201" s="66" t="s">
        <v>321</v>
      </c>
      <c r="B201" s="83" t="s">
        <v>322</v>
      </c>
      <c r="C201" s="187" t="s">
        <v>82</v>
      </c>
      <c r="E201" s="94"/>
      <c r="F201" s="199" t="str">
        <f t="shared" si="16"/>
        <v/>
      </c>
      <c r="G201" s="94"/>
      <c r="H201" s="64"/>
      <c r="L201" s="64"/>
      <c r="M201" s="64"/>
      <c r="N201" s="96"/>
    </row>
    <row r="202" spans="1:14" x14ac:dyDescent="0.25">
      <c r="A202" s="66" t="s">
        <v>323</v>
      </c>
      <c r="B202" s="83" t="s">
        <v>324</v>
      </c>
      <c r="C202" s="187" t="s">
        <v>82</v>
      </c>
      <c r="E202" s="94"/>
      <c r="F202" s="199" t="str">
        <f t="shared" si="16"/>
        <v/>
      </c>
      <c r="G202" s="94"/>
      <c r="H202" s="64"/>
      <c r="L202" s="64"/>
      <c r="M202" s="64"/>
      <c r="N202" s="96"/>
    </row>
    <row r="203" spans="1:14" x14ac:dyDescent="0.25">
      <c r="A203" s="66" t="s">
        <v>325</v>
      </c>
      <c r="B203" s="83" t="s">
        <v>326</v>
      </c>
      <c r="C203" s="187" t="s">
        <v>82</v>
      </c>
      <c r="E203" s="94"/>
      <c r="F203" s="199" t="str">
        <f t="shared" si="16"/>
        <v/>
      </c>
      <c r="G203" s="94"/>
      <c r="H203" s="64"/>
      <c r="L203" s="64"/>
      <c r="M203" s="64"/>
      <c r="N203" s="96"/>
    </row>
    <row r="204" spans="1:14" x14ac:dyDescent="0.25">
      <c r="A204" s="66" t="s">
        <v>327</v>
      </c>
      <c r="B204" s="83" t="s">
        <v>328</v>
      </c>
      <c r="C204" s="187" t="s">
        <v>82</v>
      </c>
      <c r="E204" s="94"/>
      <c r="F204" s="199" t="str">
        <f t="shared" si="16"/>
        <v/>
      </c>
      <c r="G204" s="94"/>
      <c r="H204" s="64"/>
      <c r="L204" s="64"/>
      <c r="M204" s="64"/>
      <c r="N204" s="96"/>
    </row>
    <row r="205" spans="1:14" x14ac:dyDescent="0.25">
      <c r="A205" s="66" t="s">
        <v>329</v>
      </c>
      <c r="B205" s="83" t="s">
        <v>330</v>
      </c>
      <c r="C205" s="187" t="s">
        <v>82</v>
      </c>
      <c r="E205" s="94"/>
      <c r="F205" s="199" t="str">
        <f t="shared" si="16"/>
        <v/>
      </c>
      <c r="G205" s="94"/>
      <c r="H205" s="64"/>
      <c r="L205" s="64"/>
      <c r="M205" s="64"/>
      <c r="N205" s="96"/>
    </row>
    <row r="206" spans="1:14" x14ac:dyDescent="0.25">
      <c r="A206" s="66" t="s">
        <v>331</v>
      </c>
      <c r="B206" s="83" t="s">
        <v>143</v>
      </c>
      <c r="C206" s="187" t="s">
        <v>82</v>
      </c>
      <c r="E206" s="94"/>
      <c r="F206" s="199" t="str">
        <f t="shared" si="16"/>
        <v/>
      </c>
      <c r="G206" s="94"/>
      <c r="H206" s="64"/>
      <c r="L206" s="64"/>
      <c r="M206" s="64"/>
      <c r="N206" s="96"/>
    </row>
    <row r="207" spans="1:14" x14ac:dyDescent="0.25">
      <c r="A207" s="66" t="s">
        <v>332</v>
      </c>
      <c r="B207" s="93" t="s">
        <v>333</v>
      </c>
      <c r="C207" s="187" t="s">
        <v>82</v>
      </c>
      <c r="E207" s="94"/>
      <c r="F207" s="199"/>
      <c r="G207" s="94"/>
      <c r="H207" s="64"/>
      <c r="L207" s="64"/>
      <c r="M207" s="64"/>
      <c r="N207" s="96"/>
    </row>
    <row r="208" spans="1:14" x14ac:dyDescent="0.25">
      <c r="A208" s="66" t="s">
        <v>334</v>
      </c>
      <c r="B208" s="100" t="s">
        <v>145</v>
      </c>
      <c r="C208" s="189">
        <f>SUM(C193:C206)</f>
        <v>0</v>
      </c>
      <c r="D208" s="83"/>
      <c r="E208" s="94"/>
      <c r="F208" s="200">
        <f>SUM(F193:F206)</f>
        <v>0</v>
      </c>
      <c r="G208" s="94"/>
      <c r="H208" s="64"/>
      <c r="L208" s="64"/>
      <c r="M208" s="64"/>
      <c r="N208" s="96"/>
    </row>
    <row r="209" spans="1:14" outlineLevel="1" x14ac:dyDescent="0.25">
      <c r="A209" s="66" t="s">
        <v>335</v>
      </c>
      <c r="B209" s="95" t="s">
        <v>147</v>
      </c>
      <c r="C209" s="187"/>
      <c r="E209" s="94"/>
      <c r="F209" s="199" t="str">
        <f>IF($C$208=0,"",IF(C209="[for completion]","",C209/$C$208))</f>
        <v/>
      </c>
      <c r="G209" s="94"/>
      <c r="H209" s="64"/>
      <c r="L209" s="64"/>
      <c r="M209" s="64"/>
      <c r="N209" s="96"/>
    </row>
    <row r="210" spans="1:14" outlineLevel="1" x14ac:dyDescent="0.25">
      <c r="A210" s="66" t="s">
        <v>336</v>
      </c>
      <c r="B210" s="95" t="s">
        <v>147</v>
      </c>
      <c r="C210" s="187"/>
      <c r="E210" s="94"/>
      <c r="F210" s="199" t="str">
        <f t="shared" ref="F210:F215" si="17">IF($C$208=0,"",IF(C210="[for completion]","",C210/$C$208))</f>
        <v/>
      </c>
      <c r="G210" s="94"/>
      <c r="H210" s="64"/>
      <c r="L210" s="64"/>
      <c r="M210" s="64"/>
      <c r="N210" s="96"/>
    </row>
    <row r="211" spans="1:14" outlineLevel="1" x14ac:dyDescent="0.25">
      <c r="A211" s="66" t="s">
        <v>337</v>
      </c>
      <c r="B211" s="95" t="s">
        <v>147</v>
      </c>
      <c r="C211" s="187"/>
      <c r="E211" s="94"/>
      <c r="F211" s="199" t="str">
        <f t="shared" si="17"/>
        <v/>
      </c>
      <c r="G211" s="94"/>
      <c r="H211" s="64"/>
      <c r="L211" s="64"/>
      <c r="M211" s="64"/>
      <c r="N211" s="96"/>
    </row>
    <row r="212" spans="1:14" outlineLevel="1" x14ac:dyDescent="0.25">
      <c r="A212" s="66" t="s">
        <v>338</v>
      </c>
      <c r="B212" s="95" t="s">
        <v>147</v>
      </c>
      <c r="C212" s="187"/>
      <c r="E212" s="94"/>
      <c r="F212" s="199" t="str">
        <f t="shared" si="17"/>
        <v/>
      </c>
      <c r="G212" s="94"/>
      <c r="H212" s="64"/>
      <c r="L212" s="64"/>
      <c r="M212" s="64"/>
      <c r="N212" s="96"/>
    </row>
    <row r="213" spans="1:14" outlineLevel="1" x14ac:dyDescent="0.25">
      <c r="A213" s="66" t="s">
        <v>339</v>
      </c>
      <c r="B213" s="95" t="s">
        <v>147</v>
      </c>
      <c r="C213" s="187"/>
      <c r="E213" s="94"/>
      <c r="F213" s="199" t="str">
        <f t="shared" si="17"/>
        <v/>
      </c>
      <c r="G213" s="94"/>
      <c r="H213" s="64"/>
      <c r="L213" s="64"/>
      <c r="M213" s="64"/>
      <c r="N213" s="96"/>
    </row>
    <row r="214" spans="1:14" outlineLevel="1" x14ac:dyDescent="0.25">
      <c r="A214" s="66" t="s">
        <v>340</v>
      </c>
      <c r="B214" s="95" t="s">
        <v>147</v>
      </c>
      <c r="C214" s="187"/>
      <c r="E214" s="94"/>
      <c r="F214" s="199" t="str">
        <f t="shared" si="17"/>
        <v/>
      </c>
      <c r="G214" s="94"/>
      <c r="H214" s="64"/>
      <c r="L214" s="64"/>
      <c r="M214" s="64"/>
      <c r="N214" s="96"/>
    </row>
    <row r="215" spans="1:14" outlineLevel="1" x14ac:dyDescent="0.25">
      <c r="A215" s="66" t="s">
        <v>341</v>
      </c>
      <c r="B215" s="95" t="s">
        <v>147</v>
      </c>
      <c r="C215" s="187"/>
      <c r="E215" s="94"/>
      <c r="F215" s="199" t="str">
        <f t="shared" si="17"/>
        <v/>
      </c>
      <c r="G215" s="94"/>
      <c r="H215" s="64"/>
      <c r="L215" s="64"/>
      <c r="M215" s="64"/>
      <c r="N215" s="96"/>
    </row>
    <row r="216" spans="1:14" ht="15" customHeight="1" x14ac:dyDescent="0.25">
      <c r="A216" s="85"/>
      <c r="B216" s="86" t="s">
        <v>342</v>
      </c>
      <c r="C216" s="85" t="s">
        <v>112</v>
      </c>
      <c r="D216" s="85"/>
      <c r="E216" s="87"/>
      <c r="F216" s="88" t="s">
        <v>133</v>
      </c>
      <c r="G216" s="88" t="s">
        <v>264</v>
      </c>
      <c r="H216" s="64"/>
      <c r="L216" s="64"/>
      <c r="M216" s="64"/>
      <c r="N216" s="96"/>
    </row>
    <row r="217" spans="1:14" x14ac:dyDescent="0.25">
      <c r="A217" s="66" t="s">
        <v>343</v>
      </c>
      <c r="B217" s="62" t="s">
        <v>344</v>
      </c>
      <c r="C217" s="187" t="s">
        <v>82</v>
      </c>
      <c r="E217" s="104"/>
      <c r="F217" s="199" t="str">
        <f>IF($C$38=0,"",IF(C217="[for completion]","",IF(C217="","",C217/$C$38)))</f>
        <v/>
      </c>
      <c r="G217" s="199" t="str">
        <f>IF($C$39=0,"",IF(C217="[for completion]","",IF(C217="","",C217/$C$39)))</f>
        <v/>
      </c>
      <c r="H217" s="64"/>
      <c r="L217" s="64"/>
      <c r="M217" s="64"/>
      <c r="N217" s="96"/>
    </row>
    <row r="218" spans="1:14" x14ac:dyDescent="0.25">
      <c r="A218" s="66" t="s">
        <v>345</v>
      </c>
      <c r="B218" s="62" t="s">
        <v>346</v>
      </c>
      <c r="C218" s="187" t="s">
        <v>82</v>
      </c>
      <c r="E218" s="104"/>
      <c r="F218" s="199" t="str">
        <f>IF($C$38=0,"",IF(C218="[for completion]","",IF(C218="","",C218/$C$38)))</f>
        <v/>
      </c>
      <c r="G218" s="199" t="str">
        <f>IF($C$39=0,"",IF(C218="[for completion]","",IF(C218="","",C218/$C$39)))</f>
        <v/>
      </c>
      <c r="H218" s="64"/>
      <c r="L218" s="64"/>
      <c r="M218" s="64"/>
      <c r="N218" s="96"/>
    </row>
    <row r="219" spans="1:14" x14ac:dyDescent="0.25">
      <c r="A219" s="66" t="s">
        <v>347</v>
      </c>
      <c r="B219" s="62" t="s">
        <v>143</v>
      </c>
      <c r="C219" s="187" t="s">
        <v>82</v>
      </c>
      <c r="E219" s="104"/>
      <c r="F219" s="199" t="str">
        <f>IF($C$38=0,"",IF(C219="[for completion]","",IF(C219="","",C219/$C$38)))</f>
        <v/>
      </c>
      <c r="G219" s="199" t="str">
        <f>IF($C$39=0,"",IF(C219="[for completion]","",IF(C219="","",C219/$C$39)))</f>
        <v/>
      </c>
      <c r="H219" s="64"/>
      <c r="L219" s="64"/>
      <c r="M219" s="64"/>
      <c r="N219" s="96"/>
    </row>
    <row r="220" spans="1:14" x14ac:dyDescent="0.25">
      <c r="A220" s="66" t="s">
        <v>348</v>
      </c>
      <c r="B220" s="100" t="s">
        <v>145</v>
      </c>
      <c r="C220" s="187">
        <f>SUM(C217:C219)</f>
        <v>0</v>
      </c>
      <c r="E220" s="104"/>
      <c r="F220" s="181">
        <f>SUM(F217:F219)</f>
        <v>0</v>
      </c>
      <c r="G220" s="181">
        <f>SUM(G217:G219)</f>
        <v>0</v>
      </c>
      <c r="H220" s="64"/>
      <c r="L220" s="64"/>
      <c r="M220" s="64"/>
      <c r="N220" s="96"/>
    </row>
    <row r="221" spans="1:14" outlineLevel="1" x14ac:dyDescent="0.25">
      <c r="A221" s="66" t="s">
        <v>349</v>
      </c>
      <c r="B221" s="95" t="s">
        <v>147</v>
      </c>
      <c r="C221" s="187"/>
      <c r="E221" s="104"/>
      <c r="F221" s="199" t="str">
        <f t="shared" ref="F221:F227" si="18">IF($C$38=0,"",IF(C221="[for completion]","",IF(C221="","",C221/$C$38)))</f>
        <v/>
      </c>
      <c r="G221" s="199" t="str">
        <f t="shared" ref="G221:G227" si="19">IF($C$39=0,"",IF(C221="[for completion]","",IF(C221="","",C221/$C$39)))</f>
        <v/>
      </c>
      <c r="H221" s="64"/>
      <c r="L221" s="64"/>
      <c r="M221" s="64"/>
      <c r="N221" s="96"/>
    </row>
    <row r="222" spans="1:14" outlineLevel="1" x14ac:dyDescent="0.25">
      <c r="A222" s="66" t="s">
        <v>350</v>
      </c>
      <c r="B222" s="95" t="s">
        <v>147</v>
      </c>
      <c r="C222" s="187"/>
      <c r="E222" s="104"/>
      <c r="F222" s="199" t="str">
        <f t="shared" si="18"/>
        <v/>
      </c>
      <c r="G222" s="199" t="str">
        <f t="shared" si="19"/>
        <v/>
      </c>
      <c r="H222" s="64"/>
      <c r="L222" s="64"/>
      <c r="M222" s="64"/>
      <c r="N222" s="96"/>
    </row>
    <row r="223" spans="1:14" outlineLevel="1" x14ac:dyDescent="0.25">
      <c r="A223" s="66" t="s">
        <v>351</v>
      </c>
      <c r="B223" s="95" t="s">
        <v>147</v>
      </c>
      <c r="C223" s="187"/>
      <c r="E223" s="104"/>
      <c r="F223" s="199" t="str">
        <f t="shared" si="18"/>
        <v/>
      </c>
      <c r="G223" s="199" t="str">
        <f t="shared" si="19"/>
        <v/>
      </c>
      <c r="H223" s="64"/>
      <c r="L223" s="64"/>
      <c r="M223" s="64"/>
      <c r="N223" s="96"/>
    </row>
    <row r="224" spans="1:14" outlineLevel="1" x14ac:dyDescent="0.25">
      <c r="A224" s="66" t="s">
        <v>352</v>
      </c>
      <c r="B224" s="95" t="s">
        <v>147</v>
      </c>
      <c r="C224" s="187"/>
      <c r="E224" s="104"/>
      <c r="F224" s="199" t="str">
        <f t="shared" si="18"/>
        <v/>
      </c>
      <c r="G224" s="199" t="str">
        <f t="shared" si="19"/>
        <v/>
      </c>
      <c r="H224" s="64"/>
      <c r="L224" s="64"/>
      <c r="M224" s="64"/>
      <c r="N224" s="96"/>
    </row>
    <row r="225" spans="1:14" outlineLevel="1" x14ac:dyDescent="0.25">
      <c r="A225" s="66" t="s">
        <v>353</v>
      </c>
      <c r="B225" s="95" t="s">
        <v>147</v>
      </c>
      <c r="C225" s="187"/>
      <c r="E225" s="104"/>
      <c r="F225" s="199" t="str">
        <f t="shared" si="18"/>
        <v/>
      </c>
      <c r="G225" s="199" t="str">
        <f t="shared" si="19"/>
        <v/>
      </c>
      <c r="H225" s="64"/>
      <c r="L225" s="64"/>
      <c r="M225" s="64"/>
    </row>
    <row r="226" spans="1:14" outlineLevel="1" x14ac:dyDescent="0.25">
      <c r="A226" s="66" t="s">
        <v>354</v>
      </c>
      <c r="B226" s="95" t="s">
        <v>147</v>
      </c>
      <c r="C226" s="187"/>
      <c r="E226" s="83"/>
      <c r="F226" s="199" t="str">
        <f t="shared" si="18"/>
        <v/>
      </c>
      <c r="G226" s="199" t="str">
        <f t="shared" si="19"/>
        <v/>
      </c>
      <c r="H226" s="64"/>
      <c r="L226" s="64"/>
      <c r="M226" s="64"/>
    </row>
    <row r="227" spans="1:14" outlineLevel="1" x14ac:dyDescent="0.25">
      <c r="A227" s="66" t="s">
        <v>355</v>
      </c>
      <c r="B227" s="95" t="s">
        <v>147</v>
      </c>
      <c r="C227" s="187"/>
      <c r="E227" s="104"/>
      <c r="F227" s="199" t="str">
        <f t="shared" si="18"/>
        <v/>
      </c>
      <c r="G227" s="199" t="str">
        <f t="shared" si="19"/>
        <v/>
      </c>
      <c r="H227" s="64"/>
      <c r="L227" s="64"/>
      <c r="M227" s="64"/>
    </row>
    <row r="228" spans="1:14" ht="15" customHeight="1" x14ac:dyDescent="0.25">
      <c r="A228" s="85"/>
      <c r="B228" s="86" t="s">
        <v>356</v>
      </c>
      <c r="C228" s="85"/>
      <c r="D228" s="85"/>
      <c r="E228" s="87"/>
      <c r="F228" s="88"/>
      <c r="G228" s="88"/>
      <c r="H228" s="64"/>
      <c r="L228" s="64"/>
      <c r="M228" s="64"/>
    </row>
    <row r="229" spans="1:14" ht="30" x14ac:dyDescent="0.25">
      <c r="A229" s="66" t="s">
        <v>357</v>
      </c>
      <c r="B229" s="83" t="s">
        <v>358</v>
      </c>
      <c r="C229" s="66" t="s">
        <v>104</v>
      </c>
      <c r="H229" s="64"/>
      <c r="L229" s="64"/>
      <c r="M229" s="64"/>
    </row>
    <row r="230" spans="1:14" ht="15" customHeight="1" x14ac:dyDescent="0.25">
      <c r="A230" s="85"/>
      <c r="B230" s="86" t="s">
        <v>359</v>
      </c>
      <c r="C230" s="85"/>
      <c r="D230" s="85"/>
      <c r="E230" s="87"/>
      <c r="F230" s="88"/>
      <c r="G230" s="88"/>
      <c r="H230" s="64"/>
      <c r="L230" s="64"/>
      <c r="M230" s="64"/>
    </row>
    <row r="231" spans="1:14" x14ac:dyDescent="0.25">
      <c r="A231" s="66" t="s">
        <v>11</v>
      </c>
      <c r="B231" s="66" t="s">
        <v>1386</v>
      </c>
      <c r="C231" s="187" t="s">
        <v>82</v>
      </c>
      <c r="E231" s="83"/>
      <c r="H231" s="64"/>
      <c r="L231" s="64"/>
      <c r="M231" s="64"/>
    </row>
    <row r="232" spans="1:14" x14ac:dyDescent="0.25">
      <c r="A232" s="66" t="s">
        <v>360</v>
      </c>
      <c r="B232" s="107" t="s">
        <v>361</v>
      </c>
      <c r="C232" s="187" t="s">
        <v>82</v>
      </c>
      <c r="E232" s="83"/>
      <c r="H232" s="64"/>
      <c r="L232" s="64"/>
      <c r="M232" s="64"/>
    </row>
    <row r="233" spans="1:14" x14ac:dyDescent="0.25">
      <c r="A233" s="66" t="s">
        <v>362</v>
      </c>
      <c r="B233" s="107" t="s">
        <v>363</v>
      </c>
      <c r="C233" s="187" t="s">
        <v>82</v>
      </c>
      <c r="E233" s="83"/>
      <c r="H233" s="64"/>
      <c r="L233" s="64"/>
      <c r="M233" s="64"/>
    </row>
    <row r="234" spans="1:14" outlineLevel="1" x14ac:dyDescent="0.25">
      <c r="A234" s="66" t="s">
        <v>364</v>
      </c>
      <c r="B234" s="81" t="s">
        <v>365</v>
      </c>
      <c r="C234" s="189"/>
      <c r="D234" s="83"/>
      <c r="E234" s="83"/>
      <c r="H234" s="64"/>
      <c r="L234" s="64"/>
      <c r="M234" s="64"/>
    </row>
    <row r="235" spans="1:14" outlineLevel="1" x14ac:dyDescent="0.25">
      <c r="A235" s="66" t="s">
        <v>366</v>
      </c>
      <c r="B235" s="81" t="s">
        <v>367</v>
      </c>
      <c r="C235" s="189"/>
      <c r="D235" s="83"/>
      <c r="E235" s="83"/>
      <c r="H235" s="64"/>
      <c r="L235" s="64"/>
      <c r="M235" s="64"/>
    </row>
    <row r="236" spans="1:14" outlineLevel="1" x14ac:dyDescent="0.25">
      <c r="A236" s="66" t="s">
        <v>368</v>
      </c>
      <c r="B236" s="81" t="s">
        <v>369</v>
      </c>
      <c r="C236" s="261"/>
      <c r="D236" s="83"/>
      <c r="E236" s="83"/>
      <c r="H236" s="64"/>
      <c r="L236" s="64"/>
      <c r="M236" s="64"/>
    </row>
    <row r="237" spans="1:14" outlineLevel="1" x14ac:dyDescent="0.25">
      <c r="A237" s="66" t="s">
        <v>370</v>
      </c>
      <c r="C237" s="83"/>
      <c r="D237" s="83"/>
      <c r="E237" s="83"/>
      <c r="H237" s="64"/>
      <c r="L237" s="64"/>
      <c r="M237" s="64"/>
    </row>
    <row r="238" spans="1:14" outlineLevel="1" x14ac:dyDescent="0.25">
      <c r="A238" s="66" t="s">
        <v>371</v>
      </c>
      <c r="C238" s="83"/>
      <c r="D238" s="83"/>
      <c r="E238" s="83"/>
      <c r="H238" s="64"/>
      <c r="L238" s="64"/>
      <c r="M238" s="64"/>
    </row>
    <row r="239" spans="1:14" outlineLevel="1" x14ac:dyDescent="0.25">
      <c r="A239" s="85"/>
      <c r="B239" s="86" t="s">
        <v>2322</v>
      </c>
      <c r="C239" s="85"/>
      <c r="D239" s="85"/>
      <c r="E239" s="87"/>
      <c r="F239" s="88"/>
      <c r="G239" s="88"/>
      <c r="H239" s="64"/>
      <c r="K239" s="108"/>
      <c r="L239" s="108"/>
      <c r="M239" s="108"/>
      <c r="N239" s="108"/>
    </row>
    <row r="240" spans="1:14" ht="30" outlineLevel="1" x14ac:dyDescent="0.25">
      <c r="A240" s="66" t="s">
        <v>1612</v>
      </c>
      <c r="B240" s="66" t="s">
        <v>2247</v>
      </c>
      <c r="C240" s="66" t="s">
        <v>82</v>
      </c>
      <c r="D240" s="258"/>
      <c r="E240"/>
      <c r="F240"/>
      <c r="G240"/>
      <c r="H240" s="64"/>
      <c r="K240" s="108"/>
      <c r="L240" s="108"/>
      <c r="M240" s="108"/>
      <c r="N240" s="108"/>
    </row>
    <row r="241" spans="1:14" ht="30" outlineLevel="1" x14ac:dyDescent="0.25">
      <c r="A241" s="66" t="s">
        <v>1615</v>
      </c>
      <c r="B241" s="66" t="s">
        <v>2289</v>
      </c>
      <c r="C241" s="339" t="s">
        <v>82</v>
      </c>
      <c r="D241" s="258"/>
      <c r="E241"/>
      <c r="F241"/>
      <c r="G241"/>
      <c r="H241" s="64"/>
      <c r="K241" s="108"/>
      <c r="L241" s="108"/>
      <c r="M241" s="108"/>
      <c r="N241" s="108"/>
    </row>
    <row r="242" spans="1:14" outlineLevel="1" x14ac:dyDescent="0.25">
      <c r="A242" s="66" t="s">
        <v>2245</v>
      </c>
      <c r="B242" s="66" t="s">
        <v>1617</v>
      </c>
      <c r="C242" s="339" t="s">
        <v>1618</v>
      </c>
      <c r="D242" s="258"/>
      <c r="E242"/>
      <c r="F242"/>
      <c r="G242"/>
      <c r="H242" s="64"/>
      <c r="K242" s="108"/>
      <c r="L242" s="108"/>
      <c r="M242" s="108"/>
      <c r="N242" s="108"/>
    </row>
    <row r="243" spans="1:14" ht="45" outlineLevel="1" x14ac:dyDescent="0.25">
      <c r="A243" s="275" t="s">
        <v>2246</v>
      </c>
      <c r="B243" s="66" t="s">
        <v>1613</v>
      </c>
      <c r="C243" s="66" t="s">
        <v>1614</v>
      </c>
      <c r="D243" s="258"/>
      <c r="E243"/>
      <c r="F243"/>
      <c r="G243"/>
      <c r="H243" s="64"/>
      <c r="K243" s="108"/>
      <c r="L243" s="108"/>
      <c r="M243" s="108"/>
      <c r="N243" s="108"/>
    </row>
    <row r="244" spans="1:14" outlineLevel="1" x14ac:dyDescent="0.25">
      <c r="A244" s="66" t="s">
        <v>1619</v>
      </c>
      <c r="D244" s="258"/>
      <c r="E244"/>
      <c r="F244"/>
      <c r="G244"/>
      <c r="H244" s="64"/>
      <c r="K244" s="108"/>
      <c r="L244" s="108"/>
      <c r="M244" s="108"/>
      <c r="N244" s="108"/>
    </row>
    <row r="245" spans="1:14" outlineLevel="1" x14ac:dyDescent="0.25">
      <c r="A245" s="275" t="s">
        <v>1620</v>
      </c>
      <c r="D245" s="258"/>
      <c r="E245"/>
      <c r="F245"/>
      <c r="G245"/>
      <c r="H245" s="64"/>
      <c r="K245" s="108"/>
      <c r="L245" s="108"/>
      <c r="M245" s="108"/>
      <c r="N245" s="108"/>
    </row>
    <row r="246" spans="1:14" outlineLevel="1" x14ac:dyDescent="0.25">
      <c r="A246" s="275" t="s">
        <v>1616</v>
      </c>
      <c r="D246" s="258"/>
      <c r="E246"/>
      <c r="F246"/>
      <c r="G246"/>
      <c r="H246" s="64"/>
      <c r="K246" s="108"/>
      <c r="L246" s="108"/>
      <c r="M246" s="108"/>
      <c r="N246" s="108"/>
    </row>
    <row r="247" spans="1:14" outlineLevel="1" x14ac:dyDescent="0.25">
      <c r="A247" s="275" t="s">
        <v>1621</v>
      </c>
      <c r="D247" s="258"/>
      <c r="E247"/>
      <c r="F247"/>
      <c r="G247"/>
      <c r="H247" s="64"/>
      <c r="K247" s="108"/>
      <c r="L247" s="108"/>
      <c r="M247" s="108"/>
      <c r="N247" s="108"/>
    </row>
    <row r="248" spans="1:14" outlineLevel="1" x14ac:dyDescent="0.25">
      <c r="A248" s="275" t="s">
        <v>1622</v>
      </c>
      <c r="D248" s="258"/>
      <c r="E248"/>
      <c r="F248"/>
      <c r="G248"/>
      <c r="H248" s="64"/>
      <c r="K248" s="108"/>
      <c r="L248" s="108"/>
      <c r="M248" s="108"/>
      <c r="N248" s="108"/>
    </row>
    <row r="249" spans="1:14" outlineLevel="1" x14ac:dyDescent="0.25">
      <c r="A249" s="275" t="s">
        <v>1623</v>
      </c>
      <c r="D249" s="258"/>
      <c r="E249"/>
      <c r="F249"/>
      <c r="G249"/>
      <c r="H249" s="64"/>
      <c r="K249" s="108"/>
      <c r="L249" s="108"/>
      <c r="M249" s="108"/>
      <c r="N249" s="108"/>
    </row>
    <row r="250" spans="1:14" outlineLevel="1" x14ac:dyDescent="0.25">
      <c r="A250" s="275" t="s">
        <v>1624</v>
      </c>
      <c r="D250" s="258"/>
      <c r="E250"/>
      <c r="F250"/>
      <c r="G250"/>
      <c r="H250" s="64"/>
      <c r="K250" s="108"/>
      <c r="L250" s="108"/>
      <c r="M250" s="108"/>
      <c r="N250" s="108"/>
    </row>
    <row r="251" spans="1:14" outlineLevel="1" x14ac:dyDescent="0.25">
      <c r="A251" s="275" t="s">
        <v>1625</v>
      </c>
      <c r="D251" s="258"/>
      <c r="E251"/>
      <c r="F251"/>
      <c r="G251"/>
      <c r="H251" s="64"/>
      <c r="K251" s="108"/>
      <c r="L251" s="108"/>
      <c r="M251" s="108"/>
      <c r="N251" s="108"/>
    </row>
    <row r="252" spans="1:14" outlineLevel="1" x14ac:dyDescent="0.25">
      <c r="A252" s="275" t="s">
        <v>1626</v>
      </c>
      <c r="D252" s="258"/>
      <c r="E252"/>
      <c r="F252"/>
      <c r="G252"/>
      <c r="H252" s="64"/>
      <c r="K252" s="108"/>
      <c r="L252" s="108"/>
      <c r="M252" s="108"/>
      <c r="N252" s="108"/>
    </row>
    <row r="253" spans="1:14" outlineLevel="1" x14ac:dyDescent="0.25">
      <c r="A253" s="275" t="s">
        <v>1627</v>
      </c>
      <c r="D253" s="258"/>
      <c r="E253"/>
      <c r="F253"/>
      <c r="G253"/>
      <c r="H253" s="64"/>
      <c r="K253" s="108"/>
      <c r="L253" s="108"/>
      <c r="M253" s="108"/>
      <c r="N253" s="108"/>
    </row>
    <row r="254" spans="1:14" outlineLevel="1" x14ac:dyDescent="0.25">
      <c r="A254" s="275" t="s">
        <v>1628</v>
      </c>
      <c r="D254" s="258"/>
      <c r="E254"/>
      <c r="F254"/>
      <c r="G254"/>
      <c r="H254" s="64"/>
      <c r="K254" s="108"/>
      <c r="L254" s="108"/>
      <c r="M254" s="108"/>
      <c r="N254" s="108"/>
    </row>
    <row r="255" spans="1:14" outlineLevel="1" x14ac:dyDescent="0.25">
      <c r="A255" s="275" t="s">
        <v>1629</v>
      </c>
      <c r="D255" s="258"/>
      <c r="E255"/>
      <c r="F255"/>
      <c r="G255"/>
      <c r="H255" s="64"/>
      <c r="K255" s="108"/>
      <c r="L255" s="108"/>
      <c r="M255" s="108"/>
      <c r="N255" s="108"/>
    </row>
    <row r="256" spans="1:14" outlineLevel="1" x14ac:dyDescent="0.25">
      <c r="A256" s="275" t="s">
        <v>1630</v>
      </c>
      <c r="D256" s="258"/>
      <c r="E256"/>
      <c r="F256"/>
      <c r="G256"/>
      <c r="H256" s="64"/>
      <c r="K256" s="108"/>
      <c r="L256" s="108"/>
      <c r="M256" s="108"/>
      <c r="N256" s="108"/>
    </row>
    <row r="257" spans="1:14" outlineLevel="1" x14ac:dyDescent="0.25">
      <c r="A257" s="275" t="s">
        <v>1631</v>
      </c>
      <c r="D257" s="258"/>
      <c r="E257"/>
      <c r="F257"/>
      <c r="G257"/>
      <c r="H257" s="64"/>
      <c r="K257" s="108"/>
      <c r="L257" s="108"/>
      <c r="M257" s="108"/>
      <c r="N257" s="108"/>
    </row>
    <row r="258" spans="1:14" outlineLevel="1" x14ac:dyDescent="0.25">
      <c r="A258" s="275" t="s">
        <v>1632</v>
      </c>
      <c r="D258" s="258"/>
      <c r="E258"/>
      <c r="F258"/>
      <c r="G258"/>
      <c r="H258" s="64"/>
      <c r="K258" s="108"/>
      <c r="L258" s="108"/>
      <c r="M258" s="108"/>
      <c r="N258" s="108"/>
    </row>
    <row r="259" spans="1:14" outlineLevel="1" x14ac:dyDescent="0.25">
      <c r="A259" s="275" t="s">
        <v>1633</v>
      </c>
      <c r="D259" s="258"/>
      <c r="E259"/>
      <c r="F259"/>
      <c r="G259"/>
      <c r="H259" s="64"/>
      <c r="K259" s="108"/>
      <c r="L259" s="108"/>
      <c r="M259" s="108"/>
      <c r="N259" s="108"/>
    </row>
    <row r="260" spans="1:14" outlineLevel="1" x14ac:dyDescent="0.25">
      <c r="A260" s="275" t="s">
        <v>1634</v>
      </c>
      <c r="D260" s="258"/>
      <c r="E260"/>
      <c r="F260"/>
      <c r="G260"/>
      <c r="H260" s="64"/>
      <c r="K260" s="108"/>
      <c r="L260" s="108"/>
      <c r="M260" s="108"/>
      <c r="N260" s="108"/>
    </row>
    <row r="261" spans="1:14" outlineLevel="1" x14ac:dyDescent="0.25">
      <c r="A261" s="275" t="s">
        <v>1635</v>
      </c>
      <c r="D261" s="258"/>
      <c r="E261"/>
      <c r="F261"/>
      <c r="G261"/>
      <c r="H261" s="64"/>
      <c r="K261" s="108"/>
      <c r="L261" s="108"/>
      <c r="M261" s="108"/>
      <c r="N261" s="108"/>
    </row>
    <row r="262" spans="1:14" outlineLevel="1" x14ac:dyDescent="0.25">
      <c r="A262" s="275" t="s">
        <v>1636</v>
      </c>
      <c r="D262" s="258"/>
      <c r="E262"/>
      <c r="F262"/>
      <c r="G262"/>
      <c r="H262" s="64"/>
      <c r="K262" s="108"/>
      <c r="L262" s="108"/>
      <c r="M262" s="108"/>
      <c r="N262" s="108"/>
    </row>
    <row r="263" spans="1:14" outlineLevel="1" x14ac:dyDescent="0.25">
      <c r="A263" s="275" t="s">
        <v>1637</v>
      </c>
      <c r="D263" s="258"/>
      <c r="E263"/>
      <c r="F263"/>
      <c r="G263"/>
      <c r="H263" s="64"/>
      <c r="K263" s="108"/>
      <c r="L263" s="108"/>
      <c r="M263" s="108"/>
      <c r="N263" s="108"/>
    </row>
    <row r="264" spans="1:14" outlineLevel="1" x14ac:dyDescent="0.25">
      <c r="A264" s="275" t="s">
        <v>1638</v>
      </c>
      <c r="D264" s="258"/>
      <c r="E264"/>
      <c r="F264"/>
      <c r="G264"/>
      <c r="H264" s="64"/>
      <c r="K264" s="108"/>
      <c r="L264" s="108"/>
      <c r="M264" s="108"/>
      <c r="N264" s="108"/>
    </row>
    <row r="265" spans="1:14" outlineLevel="1" x14ac:dyDescent="0.25">
      <c r="A265" s="275" t="s">
        <v>1639</v>
      </c>
      <c r="D265" s="258"/>
      <c r="E265"/>
      <c r="F265"/>
      <c r="G265"/>
      <c r="H265" s="64"/>
      <c r="K265" s="108"/>
      <c r="L265" s="108"/>
      <c r="M265" s="108"/>
      <c r="N265" s="108"/>
    </row>
    <row r="266" spans="1:14" outlineLevel="1" x14ac:dyDescent="0.25">
      <c r="A266" s="275" t="s">
        <v>1640</v>
      </c>
      <c r="D266" s="258"/>
      <c r="E266"/>
      <c r="F266"/>
      <c r="G266"/>
      <c r="H266" s="64"/>
      <c r="K266" s="108"/>
      <c r="L266" s="108"/>
      <c r="M266" s="108"/>
      <c r="N266" s="108"/>
    </row>
    <row r="267" spans="1:14" outlineLevel="1" x14ac:dyDescent="0.25">
      <c r="A267" s="275" t="s">
        <v>1641</v>
      </c>
      <c r="D267" s="258"/>
      <c r="E267"/>
      <c r="F267"/>
      <c r="G267"/>
      <c r="H267" s="64"/>
      <c r="K267" s="108"/>
      <c r="L267" s="108"/>
      <c r="M267" s="108"/>
      <c r="N267" s="108"/>
    </row>
    <row r="268" spans="1:14" outlineLevel="1" x14ac:dyDescent="0.25">
      <c r="A268" s="275" t="s">
        <v>1642</v>
      </c>
      <c r="D268" s="258"/>
      <c r="E268"/>
      <c r="F268"/>
      <c r="G268"/>
      <c r="H268" s="64"/>
      <c r="K268" s="108"/>
      <c r="L268" s="108"/>
      <c r="M268" s="108"/>
      <c r="N268" s="108"/>
    </row>
    <row r="269" spans="1:14" outlineLevel="1" x14ac:dyDescent="0.25">
      <c r="A269" s="275" t="s">
        <v>1643</v>
      </c>
      <c r="D269" s="258"/>
      <c r="E269"/>
      <c r="F269"/>
      <c r="G269"/>
      <c r="H269" s="64"/>
      <c r="K269" s="108"/>
      <c r="L269" s="108"/>
      <c r="M269" s="108"/>
      <c r="N269" s="108"/>
    </row>
    <row r="270" spans="1:14" outlineLevel="1" x14ac:dyDescent="0.25">
      <c r="A270" s="275" t="s">
        <v>1644</v>
      </c>
      <c r="D270" s="258"/>
      <c r="E270"/>
      <c r="F270"/>
      <c r="G270"/>
      <c r="H270" s="64"/>
      <c r="K270" s="108"/>
      <c r="L270" s="108"/>
      <c r="M270" s="108"/>
      <c r="N270" s="108"/>
    </row>
    <row r="271" spans="1:14" outlineLevel="1" x14ac:dyDescent="0.25">
      <c r="A271" s="275" t="s">
        <v>1645</v>
      </c>
      <c r="D271" s="258"/>
      <c r="E271"/>
      <c r="F271"/>
      <c r="G271"/>
      <c r="H271" s="64"/>
      <c r="K271" s="108"/>
      <c r="L271" s="108"/>
      <c r="M271" s="108"/>
      <c r="N271" s="108"/>
    </row>
    <row r="272" spans="1:14" outlineLevel="1" x14ac:dyDescent="0.25">
      <c r="A272" s="275" t="s">
        <v>1646</v>
      </c>
      <c r="D272" s="258"/>
      <c r="E272"/>
      <c r="F272"/>
      <c r="G272"/>
      <c r="H272" s="64"/>
      <c r="K272" s="108"/>
      <c r="L272" s="108"/>
      <c r="M272" s="108"/>
      <c r="N272" s="108"/>
    </row>
    <row r="273" spans="1:14" outlineLevel="1" x14ac:dyDescent="0.25">
      <c r="A273" s="275" t="s">
        <v>1647</v>
      </c>
      <c r="D273" s="258"/>
      <c r="E273"/>
      <c r="F273"/>
      <c r="G273"/>
      <c r="H273" s="64"/>
      <c r="K273" s="108"/>
      <c r="L273" s="108"/>
      <c r="M273" s="108"/>
      <c r="N273" s="108"/>
    </row>
    <row r="274" spans="1:14" outlineLevel="1" x14ac:dyDescent="0.25">
      <c r="A274" s="275" t="s">
        <v>1648</v>
      </c>
      <c r="D274" s="258"/>
      <c r="E274"/>
      <c r="F274"/>
      <c r="G274"/>
      <c r="H274" s="64"/>
      <c r="K274" s="108"/>
      <c r="L274" s="108"/>
      <c r="M274" s="108"/>
      <c r="N274" s="108"/>
    </row>
    <row r="275" spans="1:14" outlineLevel="1" x14ac:dyDescent="0.25">
      <c r="A275" s="275" t="s">
        <v>1649</v>
      </c>
      <c r="D275" s="258"/>
      <c r="E275"/>
      <c r="F275"/>
      <c r="G275"/>
      <c r="H275" s="64"/>
      <c r="K275" s="108"/>
      <c r="L275" s="108"/>
      <c r="M275" s="108"/>
      <c r="N275" s="108"/>
    </row>
    <row r="276" spans="1:14" outlineLevel="1" x14ac:dyDescent="0.25">
      <c r="A276" s="275" t="s">
        <v>1650</v>
      </c>
      <c r="D276" s="258"/>
      <c r="E276"/>
      <c r="F276"/>
      <c r="G276"/>
      <c r="H276" s="64"/>
      <c r="K276" s="108"/>
      <c r="L276" s="108"/>
      <c r="M276" s="108"/>
      <c r="N276" s="108"/>
    </row>
    <row r="277" spans="1:14" outlineLevel="1" x14ac:dyDescent="0.25">
      <c r="A277" s="275" t="s">
        <v>1651</v>
      </c>
      <c r="D277" s="258"/>
      <c r="E277"/>
      <c r="F277"/>
      <c r="G277"/>
      <c r="H277" s="64"/>
      <c r="K277" s="108"/>
      <c r="L277" s="108"/>
      <c r="M277" s="108"/>
      <c r="N277" s="108"/>
    </row>
    <row r="278" spans="1:14" outlineLevel="1" x14ac:dyDescent="0.25">
      <c r="A278" s="275" t="s">
        <v>1652</v>
      </c>
      <c r="D278" s="258"/>
      <c r="E278"/>
      <c r="F278"/>
      <c r="G278"/>
      <c r="H278" s="64"/>
      <c r="K278" s="108"/>
      <c r="L278" s="108"/>
      <c r="M278" s="108"/>
      <c r="N278" s="108"/>
    </row>
    <row r="279" spans="1:14" outlineLevel="1" x14ac:dyDescent="0.25">
      <c r="A279" s="275" t="s">
        <v>1653</v>
      </c>
      <c r="D279" s="258"/>
      <c r="E279"/>
      <c r="F279"/>
      <c r="G279"/>
      <c r="H279" s="64"/>
      <c r="K279" s="108"/>
      <c r="L279" s="108"/>
      <c r="M279" s="108"/>
      <c r="N279" s="108"/>
    </row>
    <row r="280" spans="1:14" outlineLevel="1" x14ac:dyDescent="0.25">
      <c r="A280" s="275" t="s">
        <v>1654</v>
      </c>
      <c r="D280" s="258"/>
      <c r="E280"/>
      <c r="F280"/>
      <c r="G280"/>
      <c r="H280" s="64"/>
      <c r="K280" s="108"/>
      <c r="L280" s="108"/>
      <c r="M280" s="108"/>
      <c r="N280" s="108"/>
    </row>
    <row r="281" spans="1:14" outlineLevel="1" x14ac:dyDescent="0.25">
      <c r="A281" s="275" t="s">
        <v>1655</v>
      </c>
      <c r="D281" s="258"/>
      <c r="E281"/>
      <c r="F281"/>
      <c r="G281"/>
      <c r="H281" s="64"/>
      <c r="K281" s="108"/>
      <c r="L281" s="108"/>
      <c r="M281" s="108"/>
      <c r="N281" s="108"/>
    </row>
    <row r="282" spans="1:14" outlineLevel="1" x14ac:dyDescent="0.25">
      <c r="A282" s="275" t="s">
        <v>1656</v>
      </c>
      <c r="D282" s="258"/>
      <c r="E282"/>
      <c r="F282"/>
      <c r="G282"/>
      <c r="H282" s="64"/>
      <c r="K282" s="108"/>
      <c r="L282" s="108"/>
      <c r="M282" s="108"/>
      <c r="N282" s="108"/>
    </row>
    <row r="283" spans="1:14" outlineLevel="1" x14ac:dyDescent="0.25">
      <c r="A283" s="275" t="s">
        <v>1657</v>
      </c>
      <c r="D283" s="258"/>
      <c r="E283"/>
      <c r="F283"/>
      <c r="G283"/>
      <c r="H283" s="64"/>
      <c r="K283" s="108"/>
      <c r="L283" s="108"/>
      <c r="M283" s="108"/>
      <c r="N283" s="108"/>
    </row>
    <row r="284" spans="1:14" outlineLevel="1" x14ac:dyDescent="0.25">
      <c r="A284" s="275" t="s">
        <v>1658</v>
      </c>
      <c r="D284" s="258"/>
      <c r="E284"/>
      <c r="F284"/>
      <c r="G284"/>
      <c r="H284" s="64"/>
      <c r="K284" s="108"/>
      <c r="L284" s="108"/>
      <c r="M284" s="108"/>
      <c r="N284" s="108"/>
    </row>
    <row r="285" spans="1:14" ht="18.75" x14ac:dyDescent="0.25">
      <c r="A285" s="77"/>
      <c r="B285" s="77" t="s">
        <v>2664</v>
      </c>
      <c r="C285" s="77" t="s">
        <v>1</v>
      </c>
      <c r="D285" s="77" t="s">
        <v>1</v>
      </c>
      <c r="E285" s="77"/>
      <c r="F285" s="78"/>
      <c r="G285" s="79"/>
      <c r="H285" s="64"/>
      <c r="I285" s="70"/>
      <c r="J285" s="70"/>
      <c r="K285" s="70"/>
      <c r="L285" s="70"/>
      <c r="M285" s="72"/>
    </row>
    <row r="286" spans="1:14" ht="18.75" x14ac:dyDescent="0.25">
      <c r="A286" s="372" t="s">
        <v>2665</v>
      </c>
      <c r="B286" s="373"/>
      <c r="C286" s="373"/>
      <c r="D286" s="373"/>
      <c r="E286" s="373"/>
      <c r="F286" s="374"/>
      <c r="G286" s="373"/>
      <c r="H286" s="64"/>
      <c r="I286" s="70"/>
      <c r="J286" s="70"/>
      <c r="K286" s="70"/>
      <c r="L286" s="70"/>
      <c r="M286" s="72"/>
    </row>
    <row r="287" spans="1:14" ht="18.75" x14ac:dyDescent="0.25">
      <c r="A287" s="372" t="s">
        <v>2327</v>
      </c>
      <c r="B287" s="373"/>
      <c r="C287" s="373"/>
      <c r="D287" s="373"/>
      <c r="E287" s="373"/>
      <c r="F287" s="374"/>
      <c r="G287" s="373"/>
      <c r="H287" s="64"/>
      <c r="I287" s="70"/>
      <c r="J287" s="70"/>
      <c r="K287" s="70"/>
      <c r="L287" s="70"/>
      <c r="M287" s="72"/>
    </row>
    <row r="288" spans="1:14" x14ac:dyDescent="0.25">
      <c r="A288" s="362" t="s">
        <v>372</v>
      </c>
      <c r="B288" s="81" t="s">
        <v>2666</v>
      </c>
      <c r="C288" s="109">
        <f>ROW(B38)</f>
        <v>38</v>
      </c>
      <c r="D288" s="103"/>
      <c r="E288" s="103"/>
      <c r="F288" s="103"/>
      <c r="G288" s="103"/>
      <c r="H288" s="64"/>
      <c r="I288" s="81"/>
      <c r="J288" s="109"/>
      <c r="L288" s="103"/>
      <c r="M288" s="103"/>
      <c r="N288" s="103"/>
    </row>
    <row r="289" spans="1:14" x14ac:dyDescent="0.25">
      <c r="A289" s="362" t="s">
        <v>373</v>
      </c>
      <c r="B289" s="81" t="s">
        <v>2667</v>
      </c>
      <c r="C289" s="109">
        <f>ROW(B39)</f>
        <v>39</v>
      </c>
      <c r="D289" s="362"/>
      <c r="E289" s="103"/>
      <c r="F289" s="103"/>
      <c r="G289" s="218"/>
      <c r="H289" s="64"/>
      <c r="I289" s="81"/>
      <c r="J289" s="109"/>
      <c r="L289" s="103"/>
      <c r="M289" s="103"/>
    </row>
    <row r="290" spans="1:14" ht="30" x14ac:dyDescent="0.25">
      <c r="A290" s="362" t="s">
        <v>374</v>
      </c>
      <c r="B290" s="81" t="s">
        <v>2668</v>
      </c>
      <c r="C290" s="339" t="s">
        <v>2669</v>
      </c>
      <c r="D290" s="362"/>
      <c r="E290" s="362"/>
      <c r="F290" s="362"/>
      <c r="G290" s="110"/>
      <c r="H290" s="64"/>
      <c r="I290" s="81"/>
      <c r="J290" s="109"/>
      <c r="K290" s="109"/>
      <c r="L290" s="110"/>
      <c r="M290" s="103"/>
      <c r="N290" s="110"/>
    </row>
    <row r="291" spans="1:14" x14ac:dyDescent="0.25">
      <c r="A291" s="362" t="s">
        <v>375</v>
      </c>
      <c r="B291" s="81" t="s">
        <v>2670</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spans="1:14" x14ac:dyDescent="0.25">
      <c r="A292" s="362" t="s">
        <v>376</v>
      </c>
      <c r="B292" s="81" t="s">
        <v>2671</v>
      </c>
      <c r="C292" s="109">
        <f>ROW(B52)</f>
        <v>52</v>
      </c>
      <c r="D292" s="362"/>
      <c r="E292" s="362"/>
      <c r="F292" s="362"/>
      <c r="G292" s="110"/>
      <c r="H292" s="64"/>
      <c r="I292" s="81"/>
      <c r="J292" s="108"/>
      <c r="K292" s="109"/>
      <c r="L292" s="110"/>
      <c r="N292" s="110"/>
    </row>
    <row r="293" spans="1:14" x14ac:dyDescent="0.25">
      <c r="A293" s="362" t="s">
        <v>377</v>
      </c>
      <c r="B293" s="81" t="s">
        <v>2672</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25">
      <c r="A294" s="362" t="s">
        <v>378</v>
      </c>
      <c r="B294" s="81" t="s">
        <v>2673</v>
      </c>
      <c r="C294" s="375" t="s">
        <v>2796</v>
      </c>
      <c r="D294" s="362"/>
      <c r="E294" s="362"/>
      <c r="F294" s="362"/>
      <c r="G294" s="218"/>
      <c r="H294" s="64"/>
      <c r="I294" s="81"/>
      <c r="J294" s="109"/>
      <c r="M294" s="110"/>
    </row>
    <row r="295" spans="1:14" x14ac:dyDescent="0.25">
      <c r="A295" s="362" t="s">
        <v>379</v>
      </c>
      <c r="B295" s="81" t="s">
        <v>2674</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spans="1:14" x14ac:dyDescent="0.25">
      <c r="A296" s="362" t="s">
        <v>380</v>
      </c>
      <c r="B296" s="81" t="s">
        <v>2675</v>
      </c>
      <c r="C296" s="109">
        <f>ROW(B111)</f>
        <v>111</v>
      </c>
      <c r="D296" s="362"/>
      <c r="E296" s="362"/>
      <c r="F296" s="110"/>
      <c r="G296" s="218"/>
      <c r="H296" s="64"/>
      <c r="I296" s="81"/>
      <c r="J296" s="109"/>
      <c r="L296" s="110"/>
      <c r="M296" s="110"/>
    </row>
    <row r="297" spans="1:14" x14ac:dyDescent="0.25">
      <c r="A297" s="362" t="s">
        <v>381</v>
      </c>
      <c r="B297" s="81" t="s">
        <v>2676</v>
      </c>
      <c r="C297" s="109">
        <f>ROW(B163)</f>
        <v>163</v>
      </c>
      <c r="D297" s="362"/>
      <c r="E297" s="110"/>
      <c r="F297" s="110"/>
      <c r="G297" s="218"/>
      <c r="H297" s="64"/>
      <c r="J297" s="109"/>
      <c r="L297" s="110"/>
    </row>
    <row r="298" spans="1:14" x14ac:dyDescent="0.25">
      <c r="A298" s="362" t="s">
        <v>382</v>
      </c>
      <c r="B298" s="81" t="s">
        <v>2677</v>
      </c>
      <c r="C298" s="109">
        <f>ROW(B137)</f>
        <v>137</v>
      </c>
      <c r="D298" s="362"/>
      <c r="E298" s="110"/>
      <c r="F298" s="110"/>
      <c r="G298" s="218"/>
      <c r="H298" s="64"/>
      <c r="I298" s="81"/>
      <c r="J298" s="109"/>
      <c r="L298" s="110"/>
    </row>
    <row r="299" spans="1:14" x14ac:dyDescent="0.25">
      <c r="A299" s="362" t="s">
        <v>383</v>
      </c>
      <c r="B299" s="81" t="s">
        <v>2678</v>
      </c>
      <c r="C299" s="339"/>
      <c r="D299" s="362"/>
      <c r="E299" s="110"/>
      <c r="F299" s="362"/>
      <c r="G299" s="218"/>
      <c r="H299" s="64"/>
      <c r="I299" s="81"/>
      <c r="J299" s="362" t="s">
        <v>2686</v>
      </c>
      <c r="L299" s="110"/>
    </row>
    <row r="300" spans="1:14" x14ac:dyDescent="0.25">
      <c r="A300" s="362" t="s">
        <v>384</v>
      </c>
      <c r="B300" s="81" t="s">
        <v>2679</v>
      </c>
      <c r="C300" s="109" t="s">
        <v>2689</v>
      </c>
      <c r="D300" s="109" t="s">
        <v>2688</v>
      </c>
      <c r="E300" s="110"/>
      <c r="F300" s="362"/>
      <c r="G300" s="218"/>
      <c r="H300" s="64"/>
      <c r="I300" s="81"/>
      <c r="J300" s="362" t="s">
        <v>2687</v>
      </c>
      <c r="K300" s="109"/>
      <c r="L300" s="110"/>
    </row>
    <row r="301" spans="1:14" outlineLevel="1" x14ac:dyDescent="0.25">
      <c r="A301" s="362" t="s">
        <v>2783</v>
      </c>
      <c r="B301" s="81" t="s">
        <v>2680</v>
      </c>
      <c r="C301" s="109" t="s">
        <v>2690</v>
      </c>
      <c r="D301" s="362"/>
      <c r="E301" s="362"/>
      <c r="F301" s="362"/>
      <c r="G301" s="218"/>
      <c r="H301" s="64"/>
      <c r="I301" s="81"/>
      <c r="J301" s="362" t="s">
        <v>2712</v>
      </c>
      <c r="K301" s="109"/>
      <c r="L301" s="110"/>
    </row>
    <row r="302" spans="1:14" outlineLevel="1" x14ac:dyDescent="0.25">
      <c r="A302" s="362" t="s">
        <v>2784</v>
      </c>
      <c r="B302" s="81" t="s">
        <v>2684</v>
      </c>
      <c r="C302" s="109" t="str">
        <f>ROW('C. HTT Harmonised Glossary'!B18)&amp;" for Harmonised Glossary"</f>
        <v>18 for Harmonised Glossary</v>
      </c>
      <c r="D302" s="362"/>
      <c r="E302" s="362"/>
      <c r="F302" s="362"/>
      <c r="G302" s="218"/>
      <c r="H302" s="64"/>
      <c r="I302" s="81"/>
      <c r="J302" s="362" t="s">
        <v>1668</v>
      </c>
      <c r="K302" s="109"/>
      <c r="L302" s="110"/>
    </row>
    <row r="303" spans="1:14" outlineLevel="1" x14ac:dyDescent="0.25">
      <c r="A303" s="362" t="s">
        <v>2785</v>
      </c>
      <c r="B303" s="81" t="s">
        <v>2681</v>
      </c>
      <c r="C303" s="109">
        <f>ROW(B65)</f>
        <v>65</v>
      </c>
      <c r="D303" s="362"/>
      <c r="E303" s="362"/>
      <c r="F303" s="362"/>
      <c r="G303" s="218"/>
      <c r="H303" s="64"/>
      <c r="I303" s="81"/>
      <c r="J303" s="109"/>
      <c r="K303" s="109"/>
      <c r="L303" s="110"/>
    </row>
    <row r="304" spans="1:14" outlineLevel="1" x14ac:dyDescent="0.25">
      <c r="A304" s="362" t="s">
        <v>2786</v>
      </c>
      <c r="B304" s="81" t="s">
        <v>2682</v>
      </c>
      <c r="C304" s="109">
        <f>ROW(B88)</f>
        <v>88</v>
      </c>
      <c r="D304" s="362"/>
      <c r="E304" s="362"/>
      <c r="F304" s="362"/>
      <c r="G304" s="218"/>
      <c r="H304" s="64"/>
      <c r="I304" s="81"/>
      <c r="J304" s="109"/>
      <c r="K304" s="109"/>
      <c r="L304" s="110"/>
    </row>
    <row r="305" spans="1:14" outlineLevel="1" x14ac:dyDescent="0.25">
      <c r="A305" s="362" t="s">
        <v>2787</v>
      </c>
      <c r="B305" s="81" t="s">
        <v>2683</v>
      </c>
      <c r="C305" s="109" t="s">
        <v>2714</v>
      </c>
      <c r="D305" s="362"/>
      <c r="E305" s="110"/>
      <c r="F305" s="362"/>
      <c r="G305" s="218"/>
      <c r="H305" s="64"/>
      <c r="I305" s="81"/>
      <c r="J305" s="109"/>
      <c r="K305" s="109"/>
      <c r="L305" s="110"/>
      <c r="N305" s="96"/>
    </row>
    <row r="306" spans="1:14" outlineLevel="1" x14ac:dyDescent="0.25">
      <c r="A306" s="362" t="s">
        <v>2788</v>
      </c>
      <c r="B306" s="81" t="s">
        <v>2685</v>
      </c>
      <c r="C306" s="109">
        <v>44</v>
      </c>
      <c r="D306" s="362"/>
      <c r="E306" s="110"/>
      <c r="F306" s="362"/>
      <c r="G306" s="218"/>
      <c r="H306" s="64"/>
      <c r="I306" s="81"/>
      <c r="J306" s="109"/>
      <c r="K306" s="109"/>
      <c r="L306" s="110"/>
      <c r="N306" s="96"/>
    </row>
    <row r="307" spans="1:14" outlineLevel="1" x14ac:dyDescent="0.25">
      <c r="A307" s="362" t="s">
        <v>2789</v>
      </c>
      <c r="B307" s="81" t="s">
        <v>2713</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spans="1:14" outlineLevel="1" x14ac:dyDescent="0.25">
      <c r="A308" s="66" t="s">
        <v>385</v>
      </c>
      <c r="B308" s="81"/>
      <c r="E308" s="110"/>
      <c r="H308" s="64"/>
      <c r="I308" s="81"/>
      <c r="J308" s="109"/>
      <c r="K308" s="109"/>
      <c r="L308" s="110"/>
      <c r="N308" s="96"/>
    </row>
    <row r="309" spans="1:14" outlineLevel="1" x14ac:dyDescent="0.25">
      <c r="A309" s="362" t="s">
        <v>386</v>
      </c>
      <c r="E309" s="110"/>
      <c r="H309" s="64"/>
      <c r="I309" s="81"/>
      <c r="J309" s="109"/>
      <c r="K309" s="109"/>
      <c r="L309" s="110"/>
      <c r="N309" s="96"/>
    </row>
    <row r="310" spans="1:14" outlineLevel="1" x14ac:dyDescent="0.25">
      <c r="A310" s="362" t="s">
        <v>387</v>
      </c>
      <c r="H310" s="64"/>
      <c r="N310" s="96"/>
    </row>
    <row r="311" spans="1:14" ht="37.5" x14ac:dyDescent="0.25">
      <c r="A311" s="78"/>
      <c r="B311" s="77" t="s">
        <v>78</v>
      </c>
      <c r="C311" s="78"/>
      <c r="D311" s="78"/>
      <c r="E311" s="78"/>
      <c r="F311" s="78"/>
      <c r="G311" s="79"/>
      <c r="H311" s="64"/>
      <c r="I311" s="70"/>
      <c r="J311" s="72"/>
      <c r="K311" s="72"/>
      <c r="L311" s="72"/>
      <c r="M311" s="72"/>
      <c r="N311" s="96"/>
    </row>
    <row r="312" spans="1:14" x14ac:dyDescent="0.25">
      <c r="A312" s="362" t="s">
        <v>5</v>
      </c>
      <c r="B312" s="89" t="s">
        <v>2691</v>
      </c>
      <c r="C312" s="362" t="s">
        <v>82</v>
      </c>
      <c r="H312" s="64"/>
      <c r="I312" s="89"/>
      <c r="J312" s="109"/>
      <c r="N312" s="96"/>
    </row>
    <row r="313" spans="1:14" outlineLevel="1" x14ac:dyDescent="0.25">
      <c r="A313" s="362" t="s">
        <v>2781</v>
      </c>
      <c r="B313" s="89" t="s">
        <v>2692</v>
      </c>
      <c r="C313" s="362" t="s">
        <v>82</v>
      </c>
      <c r="H313" s="64"/>
      <c r="I313" s="89"/>
      <c r="J313" s="109"/>
      <c r="N313" s="96"/>
    </row>
    <row r="314" spans="1:14" outlineLevel="1" x14ac:dyDescent="0.25">
      <c r="A314" s="362" t="s">
        <v>2782</v>
      </c>
      <c r="B314" s="89" t="s">
        <v>2693</v>
      </c>
      <c r="C314" s="362" t="s">
        <v>82</v>
      </c>
      <c r="H314" s="64"/>
      <c r="I314" s="89"/>
      <c r="J314" s="109"/>
      <c r="N314" s="96"/>
    </row>
    <row r="315" spans="1:14" outlineLevel="1" x14ac:dyDescent="0.25">
      <c r="A315" s="66" t="s">
        <v>388</v>
      </c>
      <c r="B315" s="89"/>
      <c r="C315" s="109"/>
      <c r="H315" s="64"/>
      <c r="I315" s="89"/>
      <c r="J315" s="109"/>
      <c r="N315" s="96"/>
    </row>
    <row r="316" spans="1:14" outlineLevel="1" x14ac:dyDescent="0.25">
      <c r="A316" s="362" t="s">
        <v>389</v>
      </c>
      <c r="B316" s="89"/>
      <c r="C316" s="109"/>
      <c r="H316" s="64"/>
      <c r="I316" s="89"/>
      <c r="J316" s="109"/>
      <c r="N316" s="96"/>
    </row>
    <row r="317" spans="1:14" outlineLevel="1" x14ac:dyDescent="0.25">
      <c r="A317" s="362" t="s">
        <v>390</v>
      </c>
      <c r="B317" s="89"/>
      <c r="C317" s="109"/>
      <c r="H317" s="64"/>
      <c r="I317" s="89"/>
      <c r="J317" s="109"/>
      <c r="N317" s="96"/>
    </row>
    <row r="318" spans="1:14" outlineLevel="1" x14ac:dyDescent="0.25">
      <c r="A318" s="362" t="s">
        <v>391</v>
      </c>
      <c r="B318" s="89"/>
      <c r="C318" s="109"/>
      <c r="H318" s="64"/>
      <c r="I318" s="89"/>
      <c r="J318" s="109"/>
      <c r="N318" s="96"/>
    </row>
    <row r="319" spans="1:14" ht="18.75" x14ac:dyDescent="0.25">
      <c r="A319" s="78"/>
      <c r="B319" s="77" t="s">
        <v>79</v>
      </c>
      <c r="C319" s="78"/>
      <c r="D319" s="78"/>
      <c r="E319" s="78"/>
      <c r="F319" s="78"/>
      <c r="G319" s="79"/>
      <c r="H319" s="64"/>
      <c r="I319" s="70"/>
      <c r="J319" s="72"/>
      <c r="K319" s="72"/>
      <c r="L319" s="72"/>
      <c r="M319" s="72"/>
      <c r="N319" s="96"/>
    </row>
    <row r="320" spans="1:14" ht="15" customHeight="1" outlineLevel="1" x14ac:dyDescent="0.25">
      <c r="A320" s="85"/>
      <c r="B320" s="86" t="s">
        <v>392</v>
      </c>
      <c r="C320" s="85"/>
      <c r="D320" s="85"/>
      <c r="E320" s="87"/>
      <c r="F320" s="88"/>
      <c r="G320" s="88"/>
      <c r="H320" s="64"/>
      <c r="L320" s="64"/>
      <c r="M320" s="64"/>
      <c r="N320" s="96"/>
    </row>
    <row r="321" spans="1:14" outlineLevel="1" x14ac:dyDescent="0.25">
      <c r="A321" s="66" t="s">
        <v>393</v>
      </c>
      <c r="B321" s="81" t="s">
        <v>394</v>
      </c>
      <c r="C321" s="81"/>
      <c r="H321" s="64"/>
      <c r="I321" s="96"/>
      <c r="J321" s="96"/>
      <c r="K321" s="96"/>
      <c r="L321" s="96"/>
      <c r="M321" s="96"/>
      <c r="N321" s="96"/>
    </row>
    <row r="322" spans="1:14" outlineLevel="1" x14ac:dyDescent="0.25">
      <c r="A322" s="66" t="s">
        <v>395</v>
      </c>
      <c r="B322" s="81" t="s">
        <v>396</v>
      </c>
      <c r="C322" s="81"/>
      <c r="H322" s="64"/>
      <c r="I322" s="96"/>
      <c r="J322" s="96"/>
      <c r="K322" s="96"/>
      <c r="L322" s="96"/>
      <c r="M322" s="96"/>
      <c r="N322" s="96"/>
    </row>
    <row r="323" spans="1:14" outlineLevel="1" x14ac:dyDescent="0.25">
      <c r="A323" s="66" t="s">
        <v>397</v>
      </c>
      <c r="B323" s="81" t="s">
        <v>398</v>
      </c>
      <c r="C323" s="81"/>
      <c r="H323" s="64"/>
      <c r="I323" s="96"/>
      <c r="J323" s="96"/>
      <c r="K323" s="96"/>
      <c r="L323" s="96"/>
      <c r="M323" s="96"/>
      <c r="N323" s="96"/>
    </row>
    <row r="324" spans="1:14" outlineLevel="1" x14ac:dyDescent="0.25">
      <c r="A324" s="66" t="s">
        <v>399</v>
      </c>
      <c r="B324" s="81" t="s">
        <v>400</v>
      </c>
      <c r="H324" s="64"/>
      <c r="I324" s="96"/>
      <c r="J324" s="96"/>
      <c r="K324" s="96"/>
      <c r="L324" s="96"/>
      <c r="M324" s="96"/>
      <c r="N324" s="96"/>
    </row>
    <row r="325" spans="1:14" outlineLevel="1" x14ac:dyDescent="0.25">
      <c r="A325" s="66" t="s">
        <v>401</v>
      </c>
      <c r="B325" s="81" t="s">
        <v>402</v>
      </c>
      <c r="H325" s="64"/>
      <c r="I325" s="96"/>
      <c r="J325" s="96"/>
      <c r="K325" s="96"/>
      <c r="L325" s="96"/>
      <c r="M325" s="96"/>
      <c r="N325" s="96"/>
    </row>
    <row r="326" spans="1:14" outlineLevel="1" x14ac:dyDescent="0.25">
      <c r="A326" s="66" t="s">
        <v>403</v>
      </c>
      <c r="B326" s="81" t="s">
        <v>404</v>
      </c>
      <c r="H326" s="64"/>
      <c r="I326" s="96"/>
      <c r="J326" s="96"/>
      <c r="K326" s="96"/>
      <c r="L326" s="96"/>
      <c r="M326" s="96"/>
      <c r="N326" s="96"/>
    </row>
    <row r="327" spans="1:14" outlineLevel="1" x14ac:dyDescent="0.25">
      <c r="A327" s="66" t="s">
        <v>405</v>
      </c>
      <c r="B327" s="81" t="s">
        <v>406</v>
      </c>
      <c r="H327" s="64"/>
      <c r="I327" s="96"/>
      <c r="J327" s="96"/>
      <c r="K327" s="96"/>
      <c r="L327" s="96"/>
      <c r="M327" s="96"/>
      <c r="N327" s="96"/>
    </row>
    <row r="328" spans="1:14" outlineLevel="1" x14ac:dyDescent="0.25">
      <c r="A328" s="66" t="s">
        <v>407</v>
      </c>
      <c r="B328" s="81" t="s">
        <v>408</v>
      </c>
      <c r="H328" s="64"/>
      <c r="I328" s="96"/>
      <c r="J328" s="96"/>
      <c r="K328" s="96"/>
      <c r="L328" s="96"/>
      <c r="M328" s="96"/>
      <c r="N328" s="96"/>
    </row>
    <row r="329" spans="1:14" outlineLevel="1" x14ac:dyDescent="0.25">
      <c r="A329" s="66" t="s">
        <v>409</v>
      </c>
      <c r="B329" s="81" t="s">
        <v>410</v>
      </c>
      <c r="H329" s="64"/>
      <c r="I329" s="96"/>
      <c r="J329" s="96"/>
      <c r="K329" s="96"/>
      <c r="L329" s="96"/>
      <c r="M329" s="96"/>
      <c r="N329" s="96"/>
    </row>
    <row r="330" spans="1:14" outlineLevel="1" x14ac:dyDescent="0.25">
      <c r="A330" s="66" t="s">
        <v>411</v>
      </c>
      <c r="B330" s="95" t="s">
        <v>412</v>
      </c>
      <c r="H330" s="64"/>
      <c r="I330" s="96"/>
      <c r="J330" s="96"/>
      <c r="K330" s="96"/>
      <c r="L330" s="96"/>
      <c r="M330" s="96"/>
      <c r="N330" s="96"/>
    </row>
    <row r="331" spans="1:14" outlineLevel="1" x14ac:dyDescent="0.25">
      <c r="A331" s="66" t="s">
        <v>413</v>
      </c>
      <c r="B331" s="95" t="s">
        <v>412</v>
      </c>
      <c r="H331" s="64"/>
      <c r="I331" s="96"/>
      <c r="J331" s="96"/>
      <c r="K331" s="96"/>
      <c r="L331" s="96"/>
      <c r="M331" s="96"/>
      <c r="N331" s="96"/>
    </row>
    <row r="332" spans="1:14" outlineLevel="1" x14ac:dyDescent="0.25">
      <c r="A332" s="66" t="s">
        <v>414</v>
      </c>
      <c r="B332" s="95" t="s">
        <v>412</v>
      </c>
      <c r="H332" s="64"/>
      <c r="I332" s="96"/>
      <c r="J332" s="96"/>
      <c r="K332" s="96"/>
      <c r="L332" s="96"/>
      <c r="M332" s="96"/>
      <c r="N332" s="96"/>
    </row>
    <row r="333" spans="1:14" outlineLevel="1" x14ac:dyDescent="0.25">
      <c r="A333" s="66" t="s">
        <v>415</v>
      </c>
      <c r="B333" s="95" t="s">
        <v>412</v>
      </c>
      <c r="H333" s="64"/>
      <c r="I333" s="96"/>
      <c r="J333" s="96"/>
      <c r="K333" s="96"/>
      <c r="L333" s="96"/>
      <c r="M333" s="96"/>
      <c r="N333" s="96"/>
    </row>
    <row r="334" spans="1:14" outlineLevel="1" x14ac:dyDescent="0.25">
      <c r="A334" s="66" t="s">
        <v>416</v>
      </c>
      <c r="B334" s="95" t="s">
        <v>412</v>
      </c>
      <c r="H334" s="64"/>
      <c r="I334" s="96"/>
      <c r="J334" s="96"/>
      <c r="K334" s="96"/>
      <c r="L334" s="96"/>
      <c r="M334" s="96"/>
      <c r="N334" s="96"/>
    </row>
    <row r="335" spans="1:14" outlineLevel="1" x14ac:dyDescent="0.25">
      <c r="A335" s="66" t="s">
        <v>417</v>
      </c>
      <c r="B335" s="95" t="s">
        <v>412</v>
      </c>
      <c r="H335" s="64"/>
      <c r="I335" s="96"/>
      <c r="J335" s="96"/>
      <c r="K335" s="96"/>
      <c r="L335" s="96"/>
      <c r="M335" s="96"/>
      <c r="N335" s="96"/>
    </row>
    <row r="336" spans="1:14" outlineLevel="1" x14ac:dyDescent="0.25">
      <c r="A336" s="66" t="s">
        <v>418</v>
      </c>
      <c r="B336" s="95" t="s">
        <v>412</v>
      </c>
      <c r="H336" s="64"/>
      <c r="I336" s="96"/>
      <c r="J336" s="96"/>
      <c r="K336" s="96"/>
      <c r="L336" s="96"/>
      <c r="M336" s="96"/>
      <c r="N336" s="96"/>
    </row>
    <row r="337" spans="1:14" outlineLevel="1" x14ac:dyDescent="0.25">
      <c r="A337" s="66" t="s">
        <v>419</v>
      </c>
      <c r="B337" s="95" t="s">
        <v>412</v>
      </c>
      <c r="H337" s="64"/>
      <c r="I337" s="96"/>
      <c r="J337" s="96"/>
      <c r="K337" s="96"/>
      <c r="L337" s="96"/>
      <c r="M337" s="96"/>
      <c r="N337" s="96"/>
    </row>
    <row r="338" spans="1:14" outlineLevel="1" x14ac:dyDescent="0.25">
      <c r="A338" s="66" t="s">
        <v>420</v>
      </c>
      <c r="B338" s="95" t="s">
        <v>412</v>
      </c>
      <c r="H338" s="64"/>
      <c r="I338" s="96"/>
      <c r="J338" s="96"/>
      <c r="K338" s="96"/>
      <c r="L338" s="96"/>
      <c r="M338" s="96"/>
      <c r="N338" s="96"/>
    </row>
    <row r="339" spans="1:14" outlineLevel="1" x14ac:dyDescent="0.25">
      <c r="A339" s="66" t="s">
        <v>421</v>
      </c>
      <c r="B339" s="95" t="s">
        <v>412</v>
      </c>
      <c r="H339" s="64"/>
      <c r="I339" s="96"/>
      <c r="J339" s="96"/>
      <c r="K339" s="96"/>
      <c r="L339" s="96"/>
      <c r="M339" s="96"/>
      <c r="N339" s="96"/>
    </row>
    <row r="340" spans="1:14" outlineLevel="1" x14ac:dyDescent="0.25">
      <c r="A340" s="66" t="s">
        <v>422</v>
      </c>
      <c r="B340" s="95" t="s">
        <v>412</v>
      </c>
      <c r="H340" s="64"/>
      <c r="I340" s="96"/>
      <c r="J340" s="96"/>
      <c r="K340" s="96"/>
      <c r="L340" s="96"/>
      <c r="M340" s="96"/>
      <c r="N340" s="96"/>
    </row>
    <row r="341" spans="1:14" outlineLevel="1" x14ac:dyDescent="0.25">
      <c r="A341" s="66" t="s">
        <v>423</v>
      </c>
      <c r="B341" s="95" t="s">
        <v>412</v>
      </c>
      <c r="H341" s="64"/>
      <c r="I341" s="96"/>
      <c r="J341" s="96"/>
      <c r="K341" s="96"/>
      <c r="L341" s="96"/>
      <c r="M341" s="96"/>
      <c r="N341" s="96"/>
    </row>
    <row r="342" spans="1:14" outlineLevel="1" x14ac:dyDescent="0.25">
      <c r="A342" s="66" t="s">
        <v>424</v>
      </c>
      <c r="B342" s="95" t="s">
        <v>412</v>
      </c>
      <c r="H342" s="64"/>
      <c r="I342" s="96"/>
      <c r="J342" s="96"/>
      <c r="K342" s="96"/>
      <c r="L342" s="96"/>
      <c r="M342" s="96"/>
      <c r="N342" s="96"/>
    </row>
    <row r="343" spans="1:14" outlineLevel="1" x14ac:dyDescent="0.25">
      <c r="A343" s="66" t="s">
        <v>425</v>
      </c>
      <c r="B343" s="95" t="s">
        <v>412</v>
      </c>
      <c r="H343" s="64"/>
      <c r="I343" s="96"/>
      <c r="J343" s="96"/>
      <c r="K343" s="96"/>
      <c r="L343" s="96"/>
      <c r="M343" s="96"/>
      <c r="N343" s="96"/>
    </row>
    <row r="344" spans="1:14" outlineLevel="1" x14ac:dyDescent="0.25">
      <c r="A344" s="66" t="s">
        <v>426</v>
      </c>
      <c r="B344" s="95" t="s">
        <v>412</v>
      </c>
      <c r="H344" s="64"/>
      <c r="I344" s="96"/>
      <c r="J344" s="96"/>
      <c r="K344" s="96"/>
      <c r="L344" s="96"/>
      <c r="M344" s="96"/>
      <c r="N344" s="96"/>
    </row>
    <row r="345" spans="1:14" outlineLevel="1" x14ac:dyDescent="0.25">
      <c r="A345" s="66" t="s">
        <v>427</v>
      </c>
      <c r="B345" s="95" t="s">
        <v>412</v>
      </c>
      <c r="H345" s="64"/>
      <c r="I345" s="96"/>
      <c r="J345" s="96"/>
      <c r="K345" s="96"/>
      <c r="L345" s="96"/>
      <c r="M345" s="96"/>
      <c r="N345" s="96"/>
    </row>
    <row r="346" spans="1:14" outlineLevel="1" x14ac:dyDescent="0.25">
      <c r="A346" s="66" t="s">
        <v>428</v>
      </c>
      <c r="B346" s="95" t="s">
        <v>412</v>
      </c>
      <c r="H346" s="64"/>
      <c r="I346" s="96"/>
      <c r="J346" s="96"/>
      <c r="K346" s="96"/>
      <c r="L346" s="96"/>
      <c r="M346" s="96"/>
      <c r="N346" s="96"/>
    </row>
    <row r="347" spans="1:14" outlineLevel="1" x14ac:dyDescent="0.25">
      <c r="A347" s="66" t="s">
        <v>429</v>
      </c>
      <c r="B347" s="95" t="s">
        <v>412</v>
      </c>
      <c r="H347" s="64"/>
      <c r="I347" s="96"/>
      <c r="J347" s="96"/>
      <c r="K347" s="96"/>
      <c r="L347" s="96"/>
      <c r="M347" s="96"/>
      <c r="N347" s="96"/>
    </row>
    <row r="348" spans="1:14" outlineLevel="1" x14ac:dyDescent="0.25">
      <c r="A348" s="66" t="s">
        <v>430</v>
      </c>
      <c r="B348" s="95" t="s">
        <v>412</v>
      </c>
      <c r="H348" s="64"/>
      <c r="I348" s="96"/>
      <c r="J348" s="96"/>
      <c r="K348" s="96"/>
      <c r="L348" s="96"/>
      <c r="M348" s="96"/>
      <c r="N348" s="96"/>
    </row>
    <row r="349" spans="1:14" outlineLevel="1" x14ac:dyDescent="0.25">
      <c r="A349" s="66" t="s">
        <v>431</v>
      </c>
      <c r="B349" s="95" t="s">
        <v>412</v>
      </c>
      <c r="H349" s="64"/>
      <c r="I349" s="96"/>
      <c r="J349" s="96"/>
      <c r="K349" s="96"/>
      <c r="L349" s="96"/>
      <c r="M349" s="96"/>
      <c r="N349" s="96"/>
    </row>
    <row r="350" spans="1:14" outlineLevel="1" x14ac:dyDescent="0.25">
      <c r="A350" s="66" t="s">
        <v>432</v>
      </c>
      <c r="B350" s="95" t="s">
        <v>412</v>
      </c>
      <c r="H350" s="64"/>
      <c r="I350" s="96"/>
      <c r="J350" s="96"/>
      <c r="K350" s="96"/>
      <c r="L350" s="96"/>
      <c r="M350" s="96"/>
      <c r="N350" s="96"/>
    </row>
    <row r="351" spans="1:14" outlineLevel="1" x14ac:dyDescent="0.25">
      <c r="A351" s="66" t="s">
        <v>433</v>
      </c>
      <c r="B351" s="95" t="s">
        <v>412</v>
      </c>
      <c r="H351" s="64"/>
      <c r="I351" s="96"/>
      <c r="J351" s="96"/>
      <c r="K351" s="96"/>
      <c r="L351" s="96"/>
      <c r="M351" s="96"/>
      <c r="N351" s="96"/>
    </row>
    <row r="352" spans="1:14" outlineLevel="1" x14ac:dyDescent="0.25">
      <c r="A352" s="66" t="s">
        <v>434</v>
      </c>
      <c r="B352" s="95" t="s">
        <v>412</v>
      </c>
      <c r="H352" s="64"/>
      <c r="I352" s="96"/>
      <c r="J352" s="96"/>
      <c r="K352" s="96"/>
      <c r="L352" s="96"/>
      <c r="M352" s="96"/>
      <c r="N352" s="96"/>
    </row>
    <row r="353" spans="1:14" outlineLevel="1" x14ac:dyDescent="0.25">
      <c r="A353" s="66" t="s">
        <v>435</v>
      </c>
      <c r="B353" s="95" t="s">
        <v>412</v>
      </c>
      <c r="H353" s="64"/>
      <c r="I353" s="96"/>
      <c r="J353" s="96"/>
      <c r="K353" s="96"/>
      <c r="L353" s="96"/>
      <c r="M353" s="96"/>
      <c r="N353" s="96"/>
    </row>
    <row r="354" spans="1:14" outlineLevel="1" x14ac:dyDescent="0.25">
      <c r="A354" s="66" t="s">
        <v>436</v>
      </c>
      <c r="B354" s="95" t="s">
        <v>412</v>
      </c>
      <c r="H354" s="64"/>
      <c r="I354" s="96"/>
      <c r="J354" s="96"/>
      <c r="K354" s="96"/>
      <c r="L354" s="96"/>
      <c r="M354" s="96"/>
      <c r="N354" s="96"/>
    </row>
    <row r="355" spans="1:14" outlineLevel="1" x14ac:dyDescent="0.25">
      <c r="A355" s="66" t="s">
        <v>437</v>
      </c>
      <c r="B355" s="95" t="s">
        <v>412</v>
      </c>
      <c r="H355" s="64"/>
      <c r="I355" s="96"/>
      <c r="J355" s="96"/>
      <c r="K355" s="96"/>
      <c r="L355" s="96"/>
      <c r="M355" s="96"/>
      <c r="N355" s="96"/>
    </row>
    <row r="356" spans="1:14" outlineLevel="1" x14ac:dyDescent="0.25">
      <c r="A356" s="66" t="s">
        <v>438</v>
      </c>
      <c r="B356" s="95" t="s">
        <v>412</v>
      </c>
      <c r="H356" s="64"/>
      <c r="I356" s="96"/>
      <c r="J356" s="96"/>
      <c r="K356" s="96"/>
      <c r="L356" s="96"/>
      <c r="M356" s="96"/>
      <c r="N356" s="96"/>
    </row>
    <row r="357" spans="1:14" outlineLevel="1" x14ac:dyDescent="0.25">
      <c r="A357" s="66" t="s">
        <v>439</v>
      </c>
      <c r="B357" s="95" t="s">
        <v>412</v>
      </c>
      <c r="H357" s="64"/>
      <c r="I357" s="96"/>
      <c r="J357" s="96"/>
      <c r="K357" s="96"/>
      <c r="L357" s="96"/>
      <c r="M357" s="96"/>
      <c r="N357" s="96"/>
    </row>
    <row r="358" spans="1:14" outlineLevel="1" x14ac:dyDescent="0.25">
      <c r="A358" s="66" t="s">
        <v>440</v>
      </c>
      <c r="B358" s="95" t="s">
        <v>412</v>
      </c>
      <c r="H358" s="64"/>
      <c r="I358" s="96"/>
      <c r="J358" s="96"/>
      <c r="K358" s="96"/>
      <c r="L358" s="96"/>
      <c r="M358" s="96"/>
      <c r="N358" s="96"/>
    </row>
    <row r="359" spans="1:14" outlineLevel="1" x14ac:dyDescent="0.25">
      <c r="A359" s="66" t="s">
        <v>441</v>
      </c>
      <c r="B359" s="95" t="s">
        <v>412</v>
      </c>
      <c r="H359" s="64"/>
      <c r="I359" s="96"/>
      <c r="J359" s="96"/>
      <c r="K359" s="96"/>
      <c r="L359" s="96"/>
      <c r="M359" s="96"/>
      <c r="N359" s="96"/>
    </row>
    <row r="360" spans="1:14" outlineLevel="1" x14ac:dyDescent="0.25">
      <c r="A360" s="66" t="s">
        <v>442</v>
      </c>
      <c r="B360" s="95" t="s">
        <v>412</v>
      </c>
      <c r="H360" s="64"/>
      <c r="I360" s="96"/>
      <c r="J360" s="96"/>
      <c r="K360" s="96"/>
      <c r="L360" s="96"/>
      <c r="M360" s="96"/>
      <c r="N360" s="96"/>
    </row>
    <row r="361" spans="1:14" outlineLevel="1" x14ac:dyDescent="0.25">
      <c r="A361" s="66" t="s">
        <v>443</v>
      </c>
      <c r="B361" s="95" t="s">
        <v>412</v>
      </c>
      <c r="H361" s="64"/>
      <c r="I361" s="96"/>
      <c r="J361" s="96"/>
      <c r="K361" s="96"/>
      <c r="L361" s="96"/>
      <c r="M361" s="96"/>
      <c r="N361" s="96"/>
    </row>
    <row r="362" spans="1:14" outlineLevel="1" x14ac:dyDescent="0.25">
      <c r="A362" s="66" t="s">
        <v>444</v>
      </c>
      <c r="B362" s="95" t="s">
        <v>412</v>
      </c>
      <c r="H362" s="64"/>
      <c r="I362" s="96"/>
      <c r="J362" s="96"/>
      <c r="K362" s="96"/>
      <c r="L362" s="96"/>
      <c r="M362" s="96"/>
      <c r="N362" s="96"/>
    </row>
    <row r="363" spans="1:14" outlineLevel="1" x14ac:dyDescent="0.25">
      <c r="A363" s="66" t="s">
        <v>445</v>
      </c>
      <c r="B363" s="95" t="s">
        <v>412</v>
      </c>
      <c r="H363" s="64"/>
      <c r="I363" s="96"/>
      <c r="J363" s="96"/>
      <c r="K363" s="96"/>
      <c r="L363" s="96"/>
      <c r="M363" s="96"/>
      <c r="N363" s="96"/>
    </row>
    <row r="364" spans="1:14" outlineLevel="1" x14ac:dyDescent="0.25">
      <c r="A364" s="66" t="s">
        <v>446</v>
      </c>
      <c r="B364" s="95" t="s">
        <v>412</v>
      </c>
      <c r="H364" s="64"/>
      <c r="I364" s="96"/>
      <c r="J364" s="96"/>
      <c r="K364" s="96"/>
      <c r="L364" s="96"/>
      <c r="M364" s="96"/>
      <c r="N364" s="96"/>
    </row>
    <row r="365" spans="1:14" outlineLevel="1" x14ac:dyDescent="0.25">
      <c r="A365" s="66" t="s">
        <v>447</v>
      </c>
      <c r="B365" s="95" t="s">
        <v>412</v>
      </c>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622"/>
  <sheetViews>
    <sheetView topLeftCell="A22" zoomScale="80" zoomScaleNormal="80" workbookViewId="0">
      <selection activeCell="A2" sqref="A2"/>
    </sheetView>
  </sheetViews>
  <sheetFormatPr baseColWidth="10" defaultColWidth="8.85546875" defaultRowHeight="15" outlineLevelRow="1" x14ac:dyDescent="0.25"/>
  <cols>
    <col min="1" max="1" width="13.85546875" style="145" customWidth="1"/>
    <col min="2" max="2" width="60.85546875" style="145" customWidth="1"/>
    <col min="3" max="3" width="41" style="145" customWidth="1"/>
    <col min="4" max="4" width="40.85546875" style="145" customWidth="1"/>
    <col min="5" max="5" width="6.7109375" style="145" customWidth="1"/>
    <col min="6" max="6" width="41.5703125" style="145" customWidth="1"/>
    <col min="7" max="7" width="41.5703125" style="141" customWidth="1"/>
    <col min="8" max="16384" width="8.85546875" style="142"/>
  </cols>
  <sheetData>
    <row r="1" spans="1:7" ht="31.5" x14ac:dyDescent="0.25">
      <c r="A1" s="185" t="s">
        <v>448</v>
      </c>
      <c r="B1" s="185"/>
      <c r="C1" s="141"/>
      <c r="D1" s="141"/>
      <c r="E1" s="141"/>
      <c r="F1" s="376" t="s">
        <v>2797</v>
      </c>
    </row>
    <row r="2" spans="1:7" ht="15.75" thickBot="1" x14ac:dyDescent="0.3">
      <c r="A2" s="141"/>
      <c r="B2" s="141"/>
      <c r="C2" s="141"/>
      <c r="D2" s="141"/>
      <c r="E2" s="141"/>
      <c r="F2" s="141"/>
    </row>
    <row r="3" spans="1:7" ht="19.5" thickBot="1" x14ac:dyDescent="0.3">
      <c r="A3" s="143"/>
      <c r="B3" s="144" t="s">
        <v>71</v>
      </c>
      <c r="C3" s="358" t="s">
        <v>72</v>
      </c>
      <c r="D3" s="143"/>
      <c r="E3" s="143"/>
      <c r="F3" s="141"/>
      <c r="G3" s="143"/>
    </row>
    <row r="4" spans="1:7" ht="15.75" thickBot="1" x14ac:dyDescent="0.3"/>
    <row r="5" spans="1:7" ht="18.75" x14ac:dyDescent="0.25">
      <c r="A5" s="146"/>
      <c r="B5" s="147" t="s">
        <v>449</v>
      </c>
      <c r="C5" s="146"/>
      <c r="E5" s="148"/>
      <c r="F5" s="148"/>
    </row>
    <row r="6" spans="1:7" x14ac:dyDescent="0.25">
      <c r="B6" s="149" t="s">
        <v>450</v>
      </c>
    </row>
    <row r="7" spans="1:7" x14ac:dyDescent="0.25">
      <c r="B7" s="150" t="s">
        <v>451</v>
      </c>
    </row>
    <row r="8" spans="1:7" ht="15.75" thickBot="1" x14ac:dyDescent="0.3">
      <c r="B8" s="151" t="s">
        <v>452</v>
      </c>
    </row>
    <row r="9" spans="1:7" x14ac:dyDescent="0.25">
      <c r="B9" s="152"/>
    </row>
    <row r="10" spans="1:7" ht="37.5" x14ac:dyDescent="0.25">
      <c r="A10" s="153" t="s">
        <v>80</v>
      </c>
      <c r="B10" s="153" t="s">
        <v>450</v>
      </c>
      <c r="C10" s="154"/>
      <c r="D10" s="154"/>
      <c r="E10" s="154"/>
      <c r="F10" s="154"/>
      <c r="G10" s="155"/>
    </row>
    <row r="11" spans="1:7" ht="15" customHeight="1" x14ac:dyDescent="0.25">
      <c r="A11" s="156"/>
      <c r="B11" s="157" t="s">
        <v>453</v>
      </c>
      <c r="C11" s="156" t="s">
        <v>112</v>
      </c>
      <c r="D11" s="156"/>
      <c r="E11" s="156"/>
      <c r="F11" s="158" t="s">
        <v>454</v>
      </c>
      <c r="G11" s="158"/>
    </row>
    <row r="12" spans="1:7" x14ac:dyDescent="0.25">
      <c r="A12" s="145" t="s">
        <v>455</v>
      </c>
      <c r="B12" s="145" t="s">
        <v>456</v>
      </c>
      <c r="C12" s="245" t="s">
        <v>82</v>
      </c>
      <c r="F12" s="207" t="str">
        <f>IF($C$15=0,"",IF(C12="[for completion]","",C12/$C$15))</f>
        <v/>
      </c>
    </row>
    <row r="13" spans="1:7" x14ac:dyDescent="0.25">
      <c r="A13" s="145" t="s">
        <v>457</v>
      </c>
      <c r="B13" s="145" t="s">
        <v>458</v>
      </c>
      <c r="C13" s="245" t="s">
        <v>82</v>
      </c>
      <c r="F13" s="207" t="str">
        <f>IF($C$15=0,"",IF(C13="[for completion]","",C13/$C$15))</f>
        <v/>
      </c>
    </row>
    <row r="14" spans="1:7" x14ac:dyDescent="0.25">
      <c r="A14" s="145" t="s">
        <v>459</v>
      </c>
      <c r="B14" s="145" t="s">
        <v>143</v>
      </c>
      <c r="C14" s="208" t="s">
        <v>82</v>
      </c>
      <c r="F14" s="207" t="str">
        <f>IF($C$15=0,"",IF(C14="[for completion]","",C14/$C$15))</f>
        <v/>
      </c>
    </row>
    <row r="15" spans="1:7" x14ac:dyDescent="0.25">
      <c r="A15" s="145" t="s">
        <v>460</v>
      </c>
      <c r="B15" s="160" t="s">
        <v>145</v>
      </c>
      <c r="C15" s="208">
        <f>SUM(C12:C14)</f>
        <v>0</v>
      </c>
      <c r="F15" s="179">
        <f>SUM(F12:F14)</f>
        <v>0</v>
      </c>
    </row>
    <row r="16" spans="1:7" outlineLevel="1" x14ac:dyDescent="0.25">
      <c r="A16" s="145" t="s">
        <v>461</v>
      </c>
      <c r="B16" s="162" t="s">
        <v>462</v>
      </c>
      <c r="C16" s="208"/>
      <c r="F16" s="207" t="str">
        <f t="shared" ref="F16:F26" si="0">IF($C$15=0,"",IF(C16="[for completion]","",C16/$C$15))</f>
        <v/>
      </c>
    </row>
    <row r="17" spans="1:7" outlineLevel="1" x14ac:dyDescent="0.25">
      <c r="A17" s="145" t="s">
        <v>463</v>
      </c>
      <c r="B17" s="162" t="s">
        <v>1391</v>
      </c>
      <c r="C17" s="208"/>
      <c r="F17" s="207" t="str">
        <f t="shared" si="0"/>
        <v/>
      </c>
    </row>
    <row r="18" spans="1:7" outlineLevel="1" x14ac:dyDescent="0.25">
      <c r="A18" s="145" t="s">
        <v>464</v>
      </c>
      <c r="B18" s="162" t="s">
        <v>147</v>
      </c>
      <c r="C18" s="208"/>
      <c r="F18" s="207" t="str">
        <f t="shared" si="0"/>
        <v/>
      </c>
    </row>
    <row r="19" spans="1:7" outlineLevel="1" x14ac:dyDescent="0.25">
      <c r="A19" s="145" t="s">
        <v>465</v>
      </c>
      <c r="B19" s="162" t="s">
        <v>147</v>
      </c>
      <c r="C19" s="208"/>
      <c r="F19" s="207" t="str">
        <f t="shared" si="0"/>
        <v/>
      </c>
    </row>
    <row r="20" spans="1:7" outlineLevel="1" x14ac:dyDescent="0.25">
      <c r="A20" s="145" t="s">
        <v>466</v>
      </c>
      <c r="B20" s="162" t="s">
        <v>147</v>
      </c>
      <c r="C20" s="208"/>
      <c r="F20" s="207" t="str">
        <f t="shared" si="0"/>
        <v/>
      </c>
    </row>
    <row r="21" spans="1:7" outlineLevel="1" x14ac:dyDescent="0.25">
      <c r="A21" s="145" t="s">
        <v>467</v>
      </c>
      <c r="B21" s="162" t="s">
        <v>147</v>
      </c>
      <c r="C21" s="208"/>
      <c r="F21" s="207" t="str">
        <f t="shared" si="0"/>
        <v/>
      </c>
    </row>
    <row r="22" spans="1:7" outlineLevel="1" x14ac:dyDescent="0.25">
      <c r="A22" s="145" t="s">
        <v>468</v>
      </c>
      <c r="B22" s="162" t="s">
        <v>147</v>
      </c>
      <c r="C22" s="208"/>
      <c r="F22" s="207" t="str">
        <f t="shared" si="0"/>
        <v/>
      </c>
    </row>
    <row r="23" spans="1:7" outlineLevel="1" x14ac:dyDescent="0.25">
      <c r="A23" s="145" t="s">
        <v>469</v>
      </c>
      <c r="B23" s="162" t="s">
        <v>147</v>
      </c>
      <c r="C23" s="208"/>
      <c r="F23" s="207" t="str">
        <f t="shared" si="0"/>
        <v/>
      </c>
    </row>
    <row r="24" spans="1:7" outlineLevel="1" x14ac:dyDescent="0.25">
      <c r="A24" s="145" t="s">
        <v>470</v>
      </c>
      <c r="B24" s="162" t="s">
        <v>147</v>
      </c>
      <c r="C24" s="208"/>
      <c r="F24" s="207" t="str">
        <f t="shared" si="0"/>
        <v/>
      </c>
    </row>
    <row r="25" spans="1:7" outlineLevel="1" x14ac:dyDescent="0.25">
      <c r="A25" s="145" t="s">
        <v>471</v>
      </c>
      <c r="B25" s="162" t="s">
        <v>147</v>
      </c>
      <c r="C25" s="208"/>
      <c r="F25" s="207" t="str">
        <f t="shared" si="0"/>
        <v/>
      </c>
    </row>
    <row r="26" spans="1:7" outlineLevel="1" x14ac:dyDescent="0.25">
      <c r="A26" s="145" t="s">
        <v>472</v>
      </c>
      <c r="B26" s="162" t="s">
        <v>147</v>
      </c>
      <c r="C26" s="209"/>
      <c r="D26" s="142"/>
      <c r="E26" s="142"/>
      <c r="F26" s="207" t="str">
        <f t="shared" si="0"/>
        <v/>
      </c>
    </row>
    <row r="27" spans="1:7" ht="15" customHeight="1" x14ac:dyDescent="0.25">
      <c r="A27" s="156"/>
      <c r="B27" s="157" t="s">
        <v>473</v>
      </c>
      <c r="C27" s="156" t="s">
        <v>474</v>
      </c>
      <c r="D27" s="156" t="s">
        <v>475</v>
      </c>
      <c r="E27" s="163"/>
      <c r="F27" s="156" t="s">
        <v>476</v>
      </c>
      <c r="G27" s="158"/>
    </row>
    <row r="28" spans="1:7" x14ac:dyDescent="0.25">
      <c r="A28" s="145" t="s">
        <v>477</v>
      </c>
      <c r="B28" s="145" t="s">
        <v>478</v>
      </c>
      <c r="C28" s="264" t="s">
        <v>82</v>
      </c>
      <c r="D28" s="145" t="s">
        <v>82</v>
      </c>
      <c r="F28" s="145" t="str">
        <f>IF(AND(C28="[For completion]",D28="[For completion]"),"[For completion]",SUM(C28:D28))</f>
        <v>[For completion]</v>
      </c>
    </row>
    <row r="29" spans="1:7" outlineLevel="1" x14ac:dyDescent="0.25">
      <c r="A29" s="145" t="s">
        <v>479</v>
      </c>
      <c r="B29" s="164" t="s">
        <v>480</v>
      </c>
    </row>
    <row r="30" spans="1:7" outlineLevel="1" x14ac:dyDescent="0.25">
      <c r="A30" s="145" t="s">
        <v>481</v>
      </c>
      <c r="B30" s="164" t="s">
        <v>482</v>
      </c>
    </row>
    <row r="31" spans="1:7" outlineLevel="1" x14ac:dyDescent="0.25">
      <c r="A31" s="145" t="s">
        <v>483</v>
      </c>
      <c r="B31" s="164"/>
    </row>
    <row r="32" spans="1:7" outlineLevel="1" x14ac:dyDescent="0.25">
      <c r="A32" s="145" t="s">
        <v>484</v>
      </c>
      <c r="B32" s="164"/>
    </row>
    <row r="33" spans="1:7" outlineLevel="1" x14ac:dyDescent="0.25">
      <c r="A33" s="145" t="s">
        <v>1610</v>
      </c>
      <c r="B33" s="164"/>
    </row>
    <row r="34" spans="1:7" outlineLevel="1" x14ac:dyDescent="0.25">
      <c r="A34" s="145" t="s">
        <v>1611</v>
      </c>
      <c r="B34" s="164"/>
    </row>
    <row r="35" spans="1:7" ht="15" customHeight="1" x14ac:dyDescent="0.25">
      <c r="A35" s="156"/>
      <c r="B35" s="157" t="s">
        <v>485</v>
      </c>
      <c r="C35" s="156" t="s">
        <v>486</v>
      </c>
      <c r="D35" s="156" t="s">
        <v>487</v>
      </c>
      <c r="E35" s="163"/>
      <c r="F35" s="158" t="s">
        <v>454</v>
      </c>
      <c r="G35" s="158"/>
    </row>
    <row r="36" spans="1:7" x14ac:dyDescent="0.25">
      <c r="A36" s="145" t="s">
        <v>488</v>
      </c>
      <c r="B36" s="145" t="s">
        <v>489</v>
      </c>
      <c r="C36" s="179" t="s">
        <v>82</v>
      </c>
      <c r="D36" s="179" t="s">
        <v>82</v>
      </c>
      <c r="E36" s="210"/>
      <c r="F36" s="179" t="s">
        <v>82</v>
      </c>
    </row>
    <row r="37" spans="1:7" outlineLevel="1" x14ac:dyDescent="0.25">
      <c r="A37" s="145" t="s">
        <v>490</v>
      </c>
      <c r="C37" s="179"/>
      <c r="D37" s="179"/>
      <c r="E37" s="210"/>
      <c r="F37" s="179"/>
    </row>
    <row r="38" spans="1:7" outlineLevel="1" x14ac:dyDescent="0.25">
      <c r="A38" s="145" t="s">
        <v>491</v>
      </c>
      <c r="C38" s="179"/>
      <c r="D38" s="179"/>
      <c r="E38" s="210"/>
      <c r="F38" s="179"/>
    </row>
    <row r="39" spans="1:7" outlineLevel="1" x14ac:dyDescent="0.25">
      <c r="A39" s="145" t="s">
        <v>492</v>
      </c>
      <c r="C39" s="179"/>
      <c r="D39" s="179"/>
      <c r="E39" s="210"/>
      <c r="F39" s="179"/>
    </row>
    <row r="40" spans="1:7" outlineLevel="1" x14ac:dyDescent="0.25">
      <c r="A40" s="145" t="s">
        <v>493</v>
      </c>
      <c r="C40" s="179"/>
      <c r="D40" s="179"/>
      <c r="E40" s="210"/>
      <c r="F40" s="179"/>
    </row>
    <row r="41" spans="1:7" outlineLevel="1" x14ac:dyDescent="0.25">
      <c r="A41" s="145" t="s">
        <v>494</v>
      </c>
      <c r="C41" s="179"/>
      <c r="D41" s="179"/>
      <c r="E41" s="210"/>
      <c r="F41" s="179"/>
    </row>
    <row r="42" spans="1:7" outlineLevel="1" x14ac:dyDescent="0.25">
      <c r="A42" s="145" t="s">
        <v>495</v>
      </c>
      <c r="C42" s="179"/>
      <c r="D42" s="179"/>
      <c r="E42" s="210"/>
      <c r="F42" s="179"/>
    </row>
    <row r="43" spans="1:7" ht="15" customHeight="1" x14ac:dyDescent="0.25">
      <c r="A43" s="156"/>
      <c r="B43" s="157" t="s">
        <v>496</v>
      </c>
      <c r="C43" s="156" t="s">
        <v>486</v>
      </c>
      <c r="D43" s="156" t="s">
        <v>487</v>
      </c>
      <c r="E43" s="163"/>
      <c r="F43" s="158" t="s">
        <v>454</v>
      </c>
      <c r="G43" s="158"/>
    </row>
    <row r="44" spans="1:7" x14ac:dyDescent="0.25">
      <c r="A44" s="145" t="s">
        <v>497</v>
      </c>
      <c r="B44" s="165" t="s">
        <v>498</v>
      </c>
      <c r="C44" s="178">
        <f>SUM(C45:C71)</f>
        <v>0</v>
      </c>
      <c r="D44" s="178">
        <f>SUM(D45:D71)</f>
        <v>0</v>
      </c>
      <c r="E44" s="179"/>
      <c r="F44" s="178">
        <f>SUM(F45:F71)</f>
        <v>0</v>
      </c>
      <c r="G44" s="145"/>
    </row>
    <row r="45" spans="1:7" x14ac:dyDescent="0.25">
      <c r="A45" s="145" t="s">
        <v>499</v>
      </c>
      <c r="B45" s="145" t="s">
        <v>500</v>
      </c>
      <c r="C45" s="179" t="s">
        <v>82</v>
      </c>
      <c r="D45" s="179" t="s">
        <v>82</v>
      </c>
      <c r="E45" s="179"/>
      <c r="F45" s="179" t="s">
        <v>82</v>
      </c>
      <c r="G45" s="145"/>
    </row>
    <row r="46" spans="1:7" x14ac:dyDescent="0.25">
      <c r="A46" s="145" t="s">
        <v>501</v>
      </c>
      <c r="B46" s="145" t="s">
        <v>502</v>
      </c>
      <c r="C46" s="179" t="s">
        <v>82</v>
      </c>
      <c r="D46" s="179" t="s">
        <v>82</v>
      </c>
      <c r="E46" s="179"/>
      <c r="F46" s="179" t="s">
        <v>82</v>
      </c>
      <c r="G46" s="145"/>
    </row>
    <row r="47" spans="1:7" x14ac:dyDescent="0.25">
      <c r="A47" s="145" t="s">
        <v>503</v>
      </c>
      <c r="B47" s="145" t="s">
        <v>504</v>
      </c>
      <c r="C47" s="179" t="s">
        <v>82</v>
      </c>
      <c r="D47" s="179" t="s">
        <v>82</v>
      </c>
      <c r="E47" s="179"/>
      <c r="F47" s="179" t="s">
        <v>82</v>
      </c>
      <c r="G47" s="145"/>
    </row>
    <row r="48" spans="1:7" x14ac:dyDescent="0.25">
      <c r="A48" s="145" t="s">
        <v>505</v>
      </c>
      <c r="B48" s="145" t="s">
        <v>506</v>
      </c>
      <c r="C48" s="179" t="s">
        <v>82</v>
      </c>
      <c r="D48" s="179" t="s">
        <v>82</v>
      </c>
      <c r="E48" s="179"/>
      <c r="F48" s="179" t="s">
        <v>82</v>
      </c>
      <c r="G48" s="145"/>
    </row>
    <row r="49" spans="1:7" x14ac:dyDescent="0.25">
      <c r="A49" s="145" t="s">
        <v>507</v>
      </c>
      <c r="B49" s="145" t="s">
        <v>508</v>
      </c>
      <c r="C49" s="179" t="s">
        <v>82</v>
      </c>
      <c r="D49" s="179" t="s">
        <v>82</v>
      </c>
      <c r="E49" s="179"/>
      <c r="F49" s="179" t="s">
        <v>82</v>
      </c>
      <c r="G49" s="145"/>
    </row>
    <row r="50" spans="1:7" x14ac:dyDescent="0.25">
      <c r="A50" s="145" t="s">
        <v>509</v>
      </c>
      <c r="B50" s="145" t="s">
        <v>2321</v>
      </c>
      <c r="C50" s="179" t="s">
        <v>82</v>
      </c>
      <c r="D50" s="179" t="s">
        <v>82</v>
      </c>
      <c r="E50" s="179"/>
      <c r="F50" s="179" t="s">
        <v>82</v>
      </c>
      <c r="G50" s="145"/>
    </row>
    <row r="51" spans="1:7" x14ac:dyDescent="0.25">
      <c r="A51" s="145" t="s">
        <v>510</v>
      </c>
      <c r="B51" s="145" t="s">
        <v>511</v>
      </c>
      <c r="C51" s="179" t="s">
        <v>82</v>
      </c>
      <c r="D51" s="179" t="s">
        <v>82</v>
      </c>
      <c r="E51" s="179"/>
      <c r="F51" s="179" t="s">
        <v>82</v>
      </c>
      <c r="G51" s="145"/>
    </row>
    <row r="52" spans="1:7" x14ac:dyDescent="0.25">
      <c r="A52" s="145" t="s">
        <v>512</v>
      </c>
      <c r="B52" s="145" t="s">
        <v>513</v>
      </c>
      <c r="C52" s="179" t="s">
        <v>82</v>
      </c>
      <c r="D52" s="179" t="s">
        <v>82</v>
      </c>
      <c r="E52" s="179"/>
      <c r="F52" s="179" t="s">
        <v>82</v>
      </c>
      <c r="G52" s="145"/>
    </row>
    <row r="53" spans="1:7" x14ac:dyDescent="0.25">
      <c r="A53" s="145" t="s">
        <v>514</v>
      </c>
      <c r="B53" s="145" t="s">
        <v>515</v>
      </c>
      <c r="C53" s="179" t="s">
        <v>82</v>
      </c>
      <c r="D53" s="179" t="s">
        <v>82</v>
      </c>
      <c r="E53" s="179"/>
      <c r="F53" s="179" t="s">
        <v>82</v>
      </c>
      <c r="G53" s="145"/>
    </row>
    <row r="54" spans="1:7" x14ac:dyDescent="0.25">
      <c r="A54" s="145" t="s">
        <v>516</v>
      </c>
      <c r="B54" s="145" t="s">
        <v>517</v>
      </c>
      <c r="C54" s="179" t="s">
        <v>82</v>
      </c>
      <c r="D54" s="179" t="s">
        <v>82</v>
      </c>
      <c r="E54" s="179"/>
      <c r="F54" s="179" t="s">
        <v>82</v>
      </c>
      <c r="G54" s="145"/>
    </row>
    <row r="55" spans="1:7" x14ac:dyDescent="0.25">
      <c r="A55" s="145" t="s">
        <v>518</v>
      </c>
      <c r="B55" s="145" t="s">
        <v>519</v>
      </c>
      <c r="C55" s="179" t="s">
        <v>82</v>
      </c>
      <c r="D55" s="179" t="s">
        <v>82</v>
      </c>
      <c r="E55" s="179"/>
      <c r="F55" s="179" t="s">
        <v>82</v>
      </c>
      <c r="G55" s="145"/>
    </row>
    <row r="56" spans="1:7" x14ac:dyDescent="0.25">
      <c r="A56" s="145" t="s">
        <v>520</v>
      </c>
      <c r="B56" s="145" t="s">
        <v>521</v>
      </c>
      <c r="C56" s="179" t="s">
        <v>82</v>
      </c>
      <c r="D56" s="179" t="s">
        <v>82</v>
      </c>
      <c r="E56" s="179"/>
      <c r="F56" s="179" t="s">
        <v>82</v>
      </c>
      <c r="G56" s="145"/>
    </row>
    <row r="57" spans="1:7" x14ac:dyDescent="0.25">
      <c r="A57" s="145" t="s">
        <v>522</v>
      </c>
      <c r="B57" s="145" t="s">
        <v>523</v>
      </c>
      <c r="C57" s="179" t="s">
        <v>82</v>
      </c>
      <c r="D57" s="179" t="s">
        <v>82</v>
      </c>
      <c r="E57" s="179"/>
      <c r="F57" s="179" t="s">
        <v>82</v>
      </c>
      <c r="G57" s="145"/>
    </row>
    <row r="58" spans="1:7" x14ac:dyDescent="0.25">
      <c r="A58" s="145" t="s">
        <v>524</v>
      </c>
      <c r="B58" s="145" t="s">
        <v>525</v>
      </c>
      <c r="C58" s="179" t="s">
        <v>82</v>
      </c>
      <c r="D58" s="179" t="s">
        <v>82</v>
      </c>
      <c r="E58" s="179"/>
      <c r="F58" s="179" t="s">
        <v>82</v>
      </c>
      <c r="G58" s="145"/>
    </row>
    <row r="59" spans="1:7" x14ac:dyDescent="0.25">
      <c r="A59" s="145" t="s">
        <v>526</v>
      </c>
      <c r="B59" s="145" t="s">
        <v>527</v>
      </c>
      <c r="C59" s="179" t="s">
        <v>82</v>
      </c>
      <c r="D59" s="179" t="s">
        <v>82</v>
      </c>
      <c r="E59" s="179"/>
      <c r="F59" s="179" t="s">
        <v>82</v>
      </c>
      <c r="G59" s="145"/>
    </row>
    <row r="60" spans="1:7" x14ac:dyDescent="0.25">
      <c r="A60" s="145" t="s">
        <v>528</v>
      </c>
      <c r="B60" s="145" t="s">
        <v>3</v>
      </c>
      <c r="C60" s="179" t="s">
        <v>82</v>
      </c>
      <c r="D60" s="179" t="s">
        <v>82</v>
      </c>
      <c r="E60" s="179"/>
      <c r="F60" s="179" t="s">
        <v>82</v>
      </c>
      <c r="G60" s="145"/>
    </row>
    <row r="61" spans="1:7" x14ac:dyDescent="0.25">
      <c r="A61" s="145" t="s">
        <v>529</v>
      </c>
      <c r="B61" s="145" t="s">
        <v>530</v>
      </c>
      <c r="C61" s="179" t="s">
        <v>82</v>
      </c>
      <c r="D61" s="179" t="s">
        <v>82</v>
      </c>
      <c r="E61" s="179"/>
      <c r="F61" s="179" t="s">
        <v>82</v>
      </c>
      <c r="G61" s="145"/>
    </row>
    <row r="62" spans="1:7" x14ac:dyDescent="0.25">
      <c r="A62" s="145" t="s">
        <v>531</v>
      </c>
      <c r="B62" s="145" t="s">
        <v>532</v>
      </c>
      <c r="C62" s="179" t="s">
        <v>82</v>
      </c>
      <c r="D62" s="179" t="s">
        <v>82</v>
      </c>
      <c r="E62" s="179"/>
      <c r="F62" s="179" t="s">
        <v>82</v>
      </c>
      <c r="G62" s="145"/>
    </row>
    <row r="63" spans="1:7" x14ac:dyDescent="0.25">
      <c r="A63" s="145" t="s">
        <v>533</v>
      </c>
      <c r="B63" s="145" t="s">
        <v>534</v>
      </c>
      <c r="C63" s="179" t="s">
        <v>82</v>
      </c>
      <c r="D63" s="179" t="s">
        <v>82</v>
      </c>
      <c r="E63" s="179"/>
      <c r="F63" s="179" t="s">
        <v>82</v>
      </c>
      <c r="G63" s="145"/>
    </row>
    <row r="64" spans="1:7" x14ac:dyDescent="0.25">
      <c r="A64" s="145" t="s">
        <v>535</v>
      </c>
      <c r="B64" s="145" t="s">
        <v>536</v>
      </c>
      <c r="C64" s="179" t="s">
        <v>82</v>
      </c>
      <c r="D64" s="179" t="s">
        <v>82</v>
      </c>
      <c r="E64" s="179"/>
      <c r="F64" s="179" t="s">
        <v>82</v>
      </c>
      <c r="G64" s="145"/>
    </row>
    <row r="65" spans="1:7" x14ac:dyDescent="0.25">
      <c r="A65" s="145" t="s">
        <v>537</v>
      </c>
      <c r="B65" s="145" t="s">
        <v>538</v>
      </c>
      <c r="C65" s="179" t="s">
        <v>82</v>
      </c>
      <c r="D65" s="179" t="s">
        <v>82</v>
      </c>
      <c r="E65" s="179"/>
      <c r="F65" s="179" t="s">
        <v>82</v>
      </c>
      <c r="G65" s="145"/>
    </row>
    <row r="66" spans="1:7" x14ac:dyDescent="0.25">
      <c r="A66" s="145" t="s">
        <v>539</v>
      </c>
      <c r="B66" s="145" t="s">
        <v>540</v>
      </c>
      <c r="C66" s="179" t="s">
        <v>82</v>
      </c>
      <c r="D66" s="179" t="s">
        <v>82</v>
      </c>
      <c r="E66" s="179"/>
      <c r="F66" s="179" t="s">
        <v>82</v>
      </c>
      <c r="G66" s="145"/>
    </row>
    <row r="67" spans="1:7" x14ac:dyDescent="0.25">
      <c r="A67" s="145" t="s">
        <v>541</v>
      </c>
      <c r="B67" s="145" t="s">
        <v>542</v>
      </c>
      <c r="C67" s="179" t="s">
        <v>82</v>
      </c>
      <c r="D67" s="179" t="s">
        <v>82</v>
      </c>
      <c r="E67" s="179"/>
      <c r="F67" s="179" t="s">
        <v>82</v>
      </c>
      <c r="G67" s="145"/>
    </row>
    <row r="68" spans="1:7" x14ac:dyDescent="0.25">
      <c r="A68" s="145" t="s">
        <v>543</v>
      </c>
      <c r="B68" s="145" t="s">
        <v>544</v>
      </c>
      <c r="C68" s="179" t="s">
        <v>82</v>
      </c>
      <c r="D68" s="179" t="s">
        <v>82</v>
      </c>
      <c r="E68" s="179"/>
      <c r="F68" s="179" t="s">
        <v>82</v>
      </c>
      <c r="G68" s="145"/>
    </row>
    <row r="69" spans="1:7" x14ac:dyDescent="0.25">
      <c r="A69" s="264" t="s">
        <v>545</v>
      </c>
      <c r="B69" s="145" t="s">
        <v>546</v>
      </c>
      <c r="C69" s="179" t="s">
        <v>82</v>
      </c>
      <c r="D69" s="179" t="s">
        <v>82</v>
      </c>
      <c r="E69" s="179"/>
      <c r="F69" s="179" t="s">
        <v>82</v>
      </c>
      <c r="G69" s="145"/>
    </row>
    <row r="70" spans="1:7" x14ac:dyDescent="0.25">
      <c r="A70" s="264" t="s">
        <v>547</v>
      </c>
      <c r="B70" s="145" t="s">
        <v>548</v>
      </c>
      <c r="C70" s="179" t="s">
        <v>82</v>
      </c>
      <c r="D70" s="179" t="s">
        <v>82</v>
      </c>
      <c r="E70" s="179"/>
      <c r="F70" s="179" t="s">
        <v>82</v>
      </c>
      <c r="G70" s="145"/>
    </row>
    <row r="71" spans="1:7" x14ac:dyDescent="0.25">
      <c r="A71" s="264" t="s">
        <v>549</v>
      </c>
      <c r="B71" s="145" t="s">
        <v>6</v>
      </c>
      <c r="C71" s="179" t="s">
        <v>82</v>
      </c>
      <c r="D71" s="179" t="s">
        <v>82</v>
      </c>
      <c r="E71" s="179"/>
      <c r="F71" s="179" t="s">
        <v>82</v>
      </c>
      <c r="G71" s="145"/>
    </row>
    <row r="72" spans="1:7" x14ac:dyDescent="0.25">
      <c r="A72" s="264" t="s">
        <v>550</v>
      </c>
      <c r="B72" s="165" t="s">
        <v>313</v>
      </c>
      <c r="C72" s="178">
        <f>SUM(C73:C75)</f>
        <v>0</v>
      </c>
      <c r="D72" s="178">
        <f>SUM(D73:D75)</f>
        <v>0</v>
      </c>
      <c r="E72" s="179"/>
      <c r="F72" s="178">
        <f>SUM(F73:F75)</f>
        <v>0</v>
      </c>
      <c r="G72" s="145"/>
    </row>
    <row r="73" spans="1:7" x14ac:dyDescent="0.25">
      <c r="A73" s="264" t="s">
        <v>552</v>
      </c>
      <c r="B73" s="145" t="s">
        <v>554</v>
      </c>
      <c r="C73" s="179" t="s">
        <v>82</v>
      </c>
      <c r="D73" s="179" t="s">
        <v>82</v>
      </c>
      <c r="E73" s="179"/>
      <c r="F73" s="179" t="s">
        <v>82</v>
      </c>
      <c r="G73" s="145"/>
    </row>
    <row r="74" spans="1:7" x14ac:dyDescent="0.25">
      <c r="A74" s="264" t="s">
        <v>553</v>
      </c>
      <c r="B74" s="145" t="s">
        <v>556</v>
      </c>
      <c r="C74" s="179" t="s">
        <v>82</v>
      </c>
      <c r="D74" s="179" t="s">
        <v>82</v>
      </c>
      <c r="E74" s="179"/>
      <c r="F74" s="179" t="s">
        <v>82</v>
      </c>
      <c r="G74" s="145"/>
    </row>
    <row r="75" spans="1:7" x14ac:dyDescent="0.25">
      <c r="A75" s="264" t="s">
        <v>555</v>
      </c>
      <c r="B75" s="145" t="s">
        <v>2</v>
      </c>
      <c r="C75" s="179" t="s">
        <v>82</v>
      </c>
      <c r="D75" s="179" t="s">
        <v>82</v>
      </c>
      <c r="E75" s="179"/>
      <c r="F75" s="179" t="s">
        <v>82</v>
      </c>
      <c r="G75" s="145"/>
    </row>
    <row r="76" spans="1:7" x14ac:dyDescent="0.25">
      <c r="A76" s="264" t="s">
        <v>1564</v>
      </c>
      <c r="B76" s="165" t="s">
        <v>143</v>
      </c>
      <c r="C76" s="178">
        <f>SUM(C77:C87)</f>
        <v>0</v>
      </c>
      <c r="D76" s="178">
        <f>SUM(D77:D87)</f>
        <v>0</v>
      </c>
      <c r="E76" s="179"/>
      <c r="F76" s="178">
        <f>SUM(F77:F87)</f>
        <v>0</v>
      </c>
      <c r="G76" s="145"/>
    </row>
    <row r="77" spans="1:7" x14ac:dyDescent="0.25">
      <c r="A77" s="264" t="s">
        <v>557</v>
      </c>
      <c r="B77" s="166" t="s">
        <v>315</v>
      </c>
      <c r="C77" s="179" t="s">
        <v>82</v>
      </c>
      <c r="D77" s="179" t="s">
        <v>82</v>
      </c>
      <c r="E77" s="179"/>
      <c r="F77" s="179" t="s">
        <v>82</v>
      </c>
      <c r="G77" s="145"/>
    </row>
    <row r="78" spans="1:7" s="263" customFormat="1" x14ac:dyDescent="0.25">
      <c r="A78" s="264" t="s">
        <v>558</v>
      </c>
      <c r="B78" s="264" t="s">
        <v>551</v>
      </c>
      <c r="C78" s="265" t="s">
        <v>82</v>
      </c>
      <c r="D78" s="265" t="s">
        <v>82</v>
      </c>
      <c r="E78" s="265"/>
      <c r="F78" s="265" t="s">
        <v>82</v>
      </c>
      <c r="G78" s="264"/>
    </row>
    <row r="79" spans="1:7" x14ac:dyDescent="0.25">
      <c r="A79" s="264" t="s">
        <v>559</v>
      </c>
      <c r="B79" s="166" t="s">
        <v>317</v>
      </c>
      <c r="C79" s="179" t="s">
        <v>82</v>
      </c>
      <c r="D79" s="179" t="s">
        <v>82</v>
      </c>
      <c r="E79" s="179"/>
      <c r="F79" s="179" t="s">
        <v>82</v>
      </c>
      <c r="G79" s="145"/>
    </row>
    <row r="80" spans="1:7" x14ac:dyDescent="0.25">
      <c r="A80" s="145" t="s">
        <v>560</v>
      </c>
      <c r="B80" s="166" t="s">
        <v>319</v>
      </c>
      <c r="C80" s="179" t="s">
        <v>82</v>
      </c>
      <c r="D80" s="179" t="s">
        <v>82</v>
      </c>
      <c r="E80" s="179"/>
      <c r="F80" s="179" t="s">
        <v>82</v>
      </c>
      <c r="G80" s="145"/>
    </row>
    <row r="81" spans="1:7" x14ac:dyDescent="0.25">
      <c r="A81" s="145" t="s">
        <v>561</v>
      </c>
      <c r="B81" s="166" t="s">
        <v>12</v>
      </c>
      <c r="C81" s="179" t="s">
        <v>82</v>
      </c>
      <c r="D81" s="179" t="s">
        <v>82</v>
      </c>
      <c r="E81" s="179"/>
      <c r="F81" s="179" t="s">
        <v>82</v>
      </c>
      <c r="G81" s="145"/>
    </row>
    <row r="82" spans="1:7" x14ac:dyDescent="0.25">
      <c r="A82" s="145" t="s">
        <v>562</v>
      </c>
      <c r="B82" s="166" t="s">
        <v>322</v>
      </c>
      <c r="C82" s="179" t="s">
        <v>82</v>
      </c>
      <c r="D82" s="179" t="s">
        <v>82</v>
      </c>
      <c r="E82" s="179"/>
      <c r="F82" s="179" t="s">
        <v>82</v>
      </c>
      <c r="G82" s="145"/>
    </row>
    <row r="83" spans="1:7" x14ac:dyDescent="0.25">
      <c r="A83" s="145" t="s">
        <v>563</v>
      </c>
      <c r="B83" s="166" t="s">
        <v>324</v>
      </c>
      <c r="C83" s="179" t="s">
        <v>82</v>
      </c>
      <c r="D83" s="179" t="s">
        <v>82</v>
      </c>
      <c r="E83" s="179"/>
      <c r="F83" s="179" t="s">
        <v>82</v>
      </c>
      <c r="G83" s="145"/>
    </row>
    <row r="84" spans="1:7" x14ac:dyDescent="0.25">
      <c r="A84" s="145" t="s">
        <v>564</v>
      </c>
      <c r="B84" s="166" t="s">
        <v>326</v>
      </c>
      <c r="C84" s="179" t="s">
        <v>82</v>
      </c>
      <c r="D84" s="179" t="s">
        <v>82</v>
      </c>
      <c r="E84" s="179"/>
      <c r="F84" s="179" t="s">
        <v>82</v>
      </c>
      <c r="G84" s="145"/>
    </row>
    <row r="85" spans="1:7" x14ac:dyDescent="0.25">
      <c r="A85" s="145" t="s">
        <v>565</v>
      </c>
      <c r="B85" s="166" t="s">
        <v>328</v>
      </c>
      <c r="C85" s="179" t="s">
        <v>82</v>
      </c>
      <c r="D85" s="179" t="s">
        <v>82</v>
      </c>
      <c r="E85" s="179"/>
      <c r="F85" s="179" t="s">
        <v>82</v>
      </c>
      <c r="G85" s="145"/>
    </row>
    <row r="86" spans="1:7" x14ac:dyDescent="0.25">
      <c r="A86" s="145" t="s">
        <v>566</v>
      </c>
      <c r="B86" s="166" t="s">
        <v>330</v>
      </c>
      <c r="C86" s="179" t="s">
        <v>82</v>
      </c>
      <c r="D86" s="179" t="s">
        <v>82</v>
      </c>
      <c r="E86" s="179"/>
      <c r="F86" s="179" t="s">
        <v>82</v>
      </c>
      <c r="G86" s="145"/>
    </row>
    <row r="87" spans="1:7" x14ac:dyDescent="0.25">
      <c r="A87" s="145" t="s">
        <v>567</v>
      </c>
      <c r="B87" s="166" t="s">
        <v>143</v>
      </c>
      <c r="C87" s="179" t="s">
        <v>82</v>
      </c>
      <c r="D87" s="179" t="s">
        <v>82</v>
      </c>
      <c r="E87" s="179"/>
      <c r="F87" s="179" t="s">
        <v>82</v>
      </c>
      <c r="G87" s="145"/>
    </row>
    <row r="88" spans="1:7" outlineLevel="1" x14ac:dyDescent="0.25">
      <c r="A88" s="145" t="s">
        <v>568</v>
      </c>
      <c r="B88" s="162" t="s">
        <v>147</v>
      </c>
      <c r="C88" s="179"/>
      <c r="D88" s="179"/>
      <c r="E88" s="179"/>
      <c r="F88" s="179"/>
      <c r="G88" s="145"/>
    </row>
    <row r="89" spans="1:7" outlineLevel="1" x14ac:dyDescent="0.25">
      <c r="A89" s="145" t="s">
        <v>569</v>
      </c>
      <c r="B89" s="162" t="s">
        <v>147</v>
      </c>
      <c r="C89" s="179"/>
      <c r="D89" s="179"/>
      <c r="E89" s="179"/>
      <c r="F89" s="179"/>
      <c r="G89" s="145"/>
    </row>
    <row r="90" spans="1:7" outlineLevel="1" x14ac:dyDescent="0.25">
      <c r="A90" s="145" t="s">
        <v>570</v>
      </c>
      <c r="B90" s="162" t="s">
        <v>147</v>
      </c>
      <c r="C90" s="179"/>
      <c r="D90" s="179"/>
      <c r="E90" s="179"/>
      <c r="F90" s="179"/>
      <c r="G90" s="145"/>
    </row>
    <row r="91" spans="1:7" outlineLevel="1" x14ac:dyDescent="0.25">
      <c r="A91" s="145" t="s">
        <v>571</v>
      </c>
      <c r="B91" s="162" t="s">
        <v>147</v>
      </c>
      <c r="C91" s="179"/>
      <c r="D91" s="179"/>
      <c r="E91" s="179"/>
      <c r="F91" s="179"/>
      <c r="G91" s="145"/>
    </row>
    <row r="92" spans="1:7" outlineLevel="1" x14ac:dyDescent="0.25">
      <c r="A92" s="145" t="s">
        <v>572</v>
      </c>
      <c r="B92" s="162" t="s">
        <v>147</v>
      </c>
      <c r="C92" s="179"/>
      <c r="D92" s="179"/>
      <c r="E92" s="179"/>
      <c r="F92" s="179"/>
      <c r="G92" s="145"/>
    </row>
    <row r="93" spans="1:7" outlineLevel="1" x14ac:dyDescent="0.25">
      <c r="A93" s="145" t="s">
        <v>573</v>
      </c>
      <c r="B93" s="162" t="s">
        <v>147</v>
      </c>
      <c r="C93" s="179"/>
      <c r="D93" s="179"/>
      <c r="E93" s="179"/>
      <c r="F93" s="179"/>
      <c r="G93" s="145"/>
    </row>
    <row r="94" spans="1:7" outlineLevel="1" x14ac:dyDescent="0.25">
      <c r="A94" s="145" t="s">
        <v>574</v>
      </c>
      <c r="B94" s="162" t="s">
        <v>147</v>
      </c>
      <c r="C94" s="179"/>
      <c r="D94" s="179"/>
      <c r="E94" s="179"/>
      <c r="F94" s="179"/>
      <c r="G94" s="145"/>
    </row>
    <row r="95" spans="1:7" outlineLevel="1" x14ac:dyDescent="0.25">
      <c r="A95" s="145" t="s">
        <v>575</v>
      </c>
      <c r="B95" s="162" t="s">
        <v>147</v>
      </c>
      <c r="C95" s="179"/>
      <c r="D95" s="179"/>
      <c r="E95" s="179"/>
      <c r="F95" s="179"/>
      <c r="G95" s="145"/>
    </row>
    <row r="96" spans="1:7" outlineLevel="1" x14ac:dyDescent="0.25">
      <c r="A96" s="145" t="s">
        <v>576</v>
      </c>
      <c r="B96" s="162" t="s">
        <v>147</v>
      </c>
      <c r="C96" s="179"/>
      <c r="D96" s="179"/>
      <c r="E96" s="179"/>
      <c r="F96" s="179"/>
      <c r="G96" s="145"/>
    </row>
    <row r="97" spans="1:7" outlineLevel="1" x14ac:dyDescent="0.25">
      <c r="A97" s="145" t="s">
        <v>577</v>
      </c>
      <c r="B97" s="162" t="s">
        <v>147</v>
      </c>
      <c r="C97" s="179"/>
      <c r="D97" s="179"/>
      <c r="E97" s="179"/>
      <c r="F97" s="179"/>
      <c r="G97" s="145"/>
    </row>
    <row r="98" spans="1:7" ht="15" customHeight="1" x14ac:dyDescent="0.25">
      <c r="A98" s="156"/>
      <c r="B98" s="192" t="s">
        <v>1575</v>
      </c>
      <c r="C98" s="156" t="s">
        <v>486</v>
      </c>
      <c r="D98" s="156" t="s">
        <v>487</v>
      </c>
      <c r="E98" s="163"/>
      <c r="F98" s="158" t="s">
        <v>454</v>
      </c>
      <c r="G98" s="158"/>
    </row>
    <row r="99" spans="1:7" x14ac:dyDescent="0.25">
      <c r="A99" s="145" t="s">
        <v>578</v>
      </c>
      <c r="B99" s="166" t="s">
        <v>579</v>
      </c>
      <c r="C99" s="179" t="s">
        <v>82</v>
      </c>
      <c r="D99" s="179" t="s">
        <v>82</v>
      </c>
      <c r="E99" s="179"/>
      <c r="F99" s="179" t="s">
        <v>82</v>
      </c>
      <c r="G99" s="145"/>
    </row>
    <row r="100" spans="1:7" x14ac:dyDescent="0.25">
      <c r="A100" s="145" t="s">
        <v>580</v>
      </c>
      <c r="B100" s="166" t="s">
        <v>579</v>
      </c>
      <c r="C100" s="179" t="s">
        <v>82</v>
      </c>
      <c r="D100" s="179" t="s">
        <v>82</v>
      </c>
      <c r="E100" s="179"/>
      <c r="F100" s="179" t="s">
        <v>82</v>
      </c>
      <c r="G100" s="145"/>
    </row>
    <row r="101" spans="1:7" x14ac:dyDescent="0.25">
      <c r="A101" s="145" t="s">
        <v>581</v>
      </c>
      <c r="B101" s="166" t="s">
        <v>579</v>
      </c>
      <c r="C101" s="179" t="s">
        <v>82</v>
      </c>
      <c r="D101" s="179" t="s">
        <v>82</v>
      </c>
      <c r="E101" s="179"/>
      <c r="F101" s="179" t="s">
        <v>82</v>
      </c>
      <c r="G101" s="145"/>
    </row>
    <row r="102" spans="1:7" x14ac:dyDescent="0.25">
      <c r="A102" s="145" t="s">
        <v>582</v>
      </c>
      <c r="B102" s="166" t="s">
        <v>579</v>
      </c>
      <c r="C102" s="179" t="s">
        <v>82</v>
      </c>
      <c r="D102" s="179" t="s">
        <v>82</v>
      </c>
      <c r="E102" s="179"/>
      <c r="F102" s="179" t="s">
        <v>82</v>
      </c>
      <c r="G102" s="145"/>
    </row>
    <row r="103" spans="1:7" x14ac:dyDescent="0.25">
      <c r="A103" s="145" t="s">
        <v>583</v>
      </c>
      <c r="B103" s="166" t="s">
        <v>579</v>
      </c>
      <c r="C103" s="179" t="s">
        <v>82</v>
      </c>
      <c r="D103" s="179" t="s">
        <v>82</v>
      </c>
      <c r="E103" s="179"/>
      <c r="F103" s="179" t="s">
        <v>82</v>
      </c>
      <c r="G103" s="145"/>
    </row>
    <row r="104" spans="1:7" x14ac:dyDescent="0.25">
      <c r="A104" s="145" t="s">
        <v>584</v>
      </c>
      <c r="B104" s="166" t="s">
        <v>579</v>
      </c>
      <c r="C104" s="179" t="s">
        <v>82</v>
      </c>
      <c r="D104" s="179" t="s">
        <v>82</v>
      </c>
      <c r="E104" s="179"/>
      <c r="F104" s="179" t="s">
        <v>82</v>
      </c>
      <c r="G104" s="145"/>
    </row>
    <row r="105" spans="1:7" x14ac:dyDescent="0.25">
      <c r="A105" s="145" t="s">
        <v>585</v>
      </c>
      <c r="B105" s="166" t="s">
        <v>579</v>
      </c>
      <c r="C105" s="179" t="s">
        <v>82</v>
      </c>
      <c r="D105" s="179" t="s">
        <v>82</v>
      </c>
      <c r="E105" s="179"/>
      <c r="F105" s="179" t="s">
        <v>82</v>
      </c>
      <c r="G105" s="145"/>
    </row>
    <row r="106" spans="1:7" x14ac:dyDescent="0.25">
      <c r="A106" s="145" t="s">
        <v>586</v>
      </c>
      <c r="B106" s="166" t="s">
        <v>579</v>
      </c>
      <c r="C106" s="179" t="s">
        <v>82</v>
      </c>
      <c r="D106" s="179" t="s">
        <v>82</v>
      </c>
      <c r="E106" s="179"/>
      <c r="F106" s="179" t="s">
        <v>82</v>
      </c>
      <c r="G106" s="145"/>
    </row>
    <row r="107" spans="1:7" x14ac:dyDescent="0.25">
      <c r="A107" s="145" t="s">
        <v>587</v>
      </c>
      <c r="B107" s="166" t="s">
        <v>579</v>
      </c>
      <c r="C107" s="179" t="s">
        <v>82</v>
      </c>
      <c r="D107" s="179" t="s">
        <v>82</v>
      </c>
      <c r="E107" s="179"/>
      <c r="F107" s="179" t="s">
        <v>82</v>
      </c>
      <c r="G107" s="145"/>
    </row>
    <row r="108" spans="1:7" x14ac:dyDescent="0.25">
      <c r="A108" s="145" t="s">
        <v>588</v>
      </c>
      <c r="B108" s="166" t="s">
        <v>579</v>
      </c>
      <c r="C108" s="179" t="s">
        <v>82</v>
      </c>
      <c r="D108" s="179" t="s">
        <v>82</v>
      </c>
      <c r="E108" s="179"/>
      <c r="F108" s="179" t="s">
        <v>82</v>
      </c>
      <c r="G108" s="145"/>
    </row>
    <row r="109" spans="1:7" x14ac:dyDescent="0.25">
      <c r="A109" s="145" t="s">
        <v>589</v>
      </c>
      <c r="B109" s="166" t="s">
        <v>579</v>
      </c>
      <c r="C109" s="179" t="s">
        <v>82</v>
      </c>
      <c r="D109" s="179" t="s">
        <v>82</v>
      </c>
      <c r="E109" s="179"/>
      <c r="F109" s="179" t="s">
        <v>82</v>
      </c>
      <c r="G109" s="145"/>
    </row>
    <row r="110" spans="1:7" x14ac:dyDescent="0.25">
      <c r="A110" s="145" t="s">
        <v>590</v>
      </c>
      <c r="B110" s="166" t="s">
        <v>579</v>
      </c>
      <c r="C110" s="179" t="s">
        <v>82</v>
      </c>
      <c r="D110" s="179" t="s">
        <v>82</v>
      </c>
      <c r="E110" s="179"/>
      <c r="F110" s="179" t="s">
        <v>82</v>
      </c>
      <c r="G110" s="145"/>
    </row>
    <row r="111" spans="1:7" x14ac:dyDescent="0.25">
      <c r="A111" s="145" t="s">
        <v>591</v>
      </c>
      <c r="B111" s="166" t="s">
        <v>579</v>
      </c>
      <c r="C111" s="179" t="s">
        <v>82</v>
      </c>
      <c r="D111" s="179" t="s">
        <v>82</v>
      </c>
      <c r="E111" s="179"/>
      <c r="F111" s="179" t="s">
        <v>82</v>
      </c>
      <c r="G111" s="145"/>
    </row>
    <row r="112" spans="1:7" x14ac:dyDescent="0.25">
      <c r="A112" s="145" t="s">
        <v>592</v>
      </c>
      <c r="B112" s="166" t="s">
        <v>579</v>
      </c>
      <c r="C112" s="179" t="s">
        <v>82</v>
      </c>
      <c r="D112" s="179" t="s">
        <v>82</v>
      </c>
      <c r="E112" s="179"/>
      <c r="F112" s="179" t="s">
        <v>82</v>
      </c>
      <c r="G112" s="145"/>
    </row>
    <row r="113" spans="1:7" x14ac:dyDescent="0.25">
      <c r="A113" s="145" t="s">
        <v>593</v>
      </c>
      <c r="B113" s="166" t="s">
        <v>579</v>
      </c>
      <c r="C113" s="179" t="s">
        <v>82</v>
      </c>
      <c r="D113" s="179" t="s">
        <v>82</v>
      </c>
      <c r="E113" s="179"/>
      <c r="F113" s="179" t="s">
        <v>82</v>
      </c>
      <c r="G113" s="145"/>
    </row>
    <row r="114" spans="1:7" x14ac:dyDescent="0.25">
      <c r="A114" s="145" t="s">
        <v>594</v>
      </c>
      <c r="B114" s="166" t="s">
        <v>579</v>
      </c>
      <c r="C114" s="179" t="s">
        <v>82</v>
      </c>
      <c r="D114" s="179" t="s">
        <v>82</v>
      </c>
      <c r="E114" s="179"/>
      <c r="F114" s="179" t="s">
        <v>82</v>
      </c>
      <c r="G114" s="145"/>
    </row>
    <row r="115" spans="1:7" x14ac:dyDescent="0.25">
      <c r="A115" s="145" t="s">
        <v>595</v>
      </c>
      <c r="B115" s="166" t="s">
        <v>579</v>
      </c>
      <c r="C115" s="179" t="s">
        <v>82</v>
      </c>
      <c r="D115" s="179" t="s">
        <v>82</v>
      </c>
      <c r="E115" s="179"/>
      <c r="F115" s="179" t="s">
        <v>82</v>
      </c>
      <c r="G115" s="145"/>
    </row>
    <row r="116" spans="1:7" x14ac:dyDescent="0.25">
      <c r="A116" s="145" t="s">
        <v>596</v>
      </c>
      <c r="B116" s="166" t="s">
        <v>579</v>
      </c>
      <c r="C116" s="179" t="s">
        <v>82</v>
      </c>
      <c r="D116" s="179" t="s">
        <v>82</v>
      </c>
      <c r="E116" s="179"/>
      <c r="F116" s="179" t="s">
        <v>82</v>
      </c>
      <c r="G116" s="145"/>
    </row>
    <row r="117" spans="1:7" x14ac:dyDescent="0.25">
      <c r="A117" s="145" t="s">
        <v>597</v>
      </c>
      <c r="B117" s="166" t="s">
        <v>579</v>
      </c>
      <c r="C117" s="179" t="s">
        <v>82</v>
      </c>
      <c r="D117" s="179" t="s">
        <v>82</v>
      </c>
      <c r="E117" s="179"/>
      <c r="F117" s="179" t="s">
        <v>82</v>
      </c>
      <c r="G117" s="145"/>
    </row>
    <row r="118" spans="1:7" x14ac:dyDescent="0.25">
      <c r="A118" s="145" t="s">
        <v>598</v>
      </c>
      <c r="B118" s="166" t="s">
        <v>579</v>
      </c>
      <c r="C118" s="179" t="s">
        <v>82</v>
      </c>
      <c r="D118" s="179" t="s">
        <v>82</v>
      </c>
      <c r="E118" s="179"/>
      <c r="F118" s="179" t="s">
        <v>82</v>
      </c>
      <c r="G118" s="145"/>
    </row>
    <row r="119" spans="1:7" x14ac:dyDescent="0.25">
      <c r="A119" s="145" t="s">
        <v>599</v>
      </c>
      <c r="B119" s="166" t="s">
        <v>579</v>
      </c>
      <c r="C119" s="179" t="s">
        <v>82</v>
      </c>
      <c r="D119" s="179" t="s">
        <v>82</v>
      </c>
      <c r="E119" s="179"/>
      <c r="F119" s="179" t="s">
        <v>82</v>
      </c>
      <c r="G119" s="145"/>
    </row>
    <row r="120" spans="1:7" x14ac:dyDescent="0.25">
      <c r="A120" s="145" t="s">
        <v>600</v>
      </c>
      <c r="B120" s="166" t="s">
        <v>579</v>
      </c>
      <c r="C120" s="179" t="s">
        <v>82</v>
      </c>
      <c r="D120" s="179" t="s">
        <v>82</v>
      </c>
      <c r="E120" s="179"/>
      <c r="F120" s="179" t="s">
        <v>82</v>
      </c>
      <c r="G120" s="145"/>
    </row>
    <row r="121" spans="1:7" x14ac:dyDescent="0.25">
      <c r="A121" s="145" t="s">
        <v>601</v>
      </c>
      <c r="B121" s="166" t="s">
        <v>579</v>
      </c>
      <c r="C121" s="179" t="s">
        <v>82</v>
      </c>
      <c r="D121" s="179" t="s">
        <v>82</v>
      </c>
      <c r="E121" s="179"/>
      <c r="F121" s="179" t="s">
        <v>82</v>
      </c>
      <c r="G121" s="145"/>
    </row>
    <row r="122" spans="1:7" x14ac:dyDescent="0.25">
      <c r="A122" s="145" t="s">
        <v>602</v>
      </c>
      <c r="B122" s="166" t="s">
        <v>579</v>
      </c>
      <c r="C122" s="179" t="s">
        <v>82</v>
      </c>
      <c r="D122" s="179" t="s">
        <v>82</v>
      </c>
      <c r="E122" s="179"/>
      <c r="F122" s="179" t="s">
        <v>82</v>
      </c>
      <c r="G122" s="145"/>
    </row>
    <row r="123" spans="1:7" x14ac:dyDescent="0.25">
      <c r="A123" s="145" t="s">
        <v>603</v>
      </c>
      <c r="B123" s="166" t="s">
        <v>579</v>
      </c>
      <c r="C123" s="179" t="s">
        <v>82</v>
      </c>
      <c r="D123" s="179" t="s">
        <v>82</v>
      </c>
      <c r="E123" s="179"/>
      <c r="F123" s="179" t="s">
        <v>82</v>
      </c>
      <c r="G123" s="145"/>
    </row>
    <row r="124" spans="1:7" x14ac:dyDescent="0.25">
      <c r="A124" s="145" t="s">
        <v>604</v>
      </c>
      <c r="B124" s="166" t="s">
        <v>579</v>
      </c>
      <c r="C124" s="179" t="s">
        <v>82</v>
      </c>
      <c r="D124" s="179" t="s">
        <v>82</v>
      </c>
      <c r="E124" s="179"/>
      <c r="F124" s="179" t="s">
        <v>82</v>
      </c>
      <c r="G124" s="145"/>
    </row>
    <row r="125" spans="1:7" x14ac:dyDescent="0.25">
      <c r="A125" s="145" t="s">
        <v>605</v>
      </c>
      <c r="B125" s="166" t="s">
        <v>579</v>
      </c>
      <c r="C125" s="179" t="s">
        <v>82</v>
      </c>
      <c r="D125" s="179" t="s">
        <v>82</v>
      </c>
      <c r="E125" s="179"/>
      <c r="F125" s="179" t="s">
        <v>82</v>
      </c>
      <c r="G125" s="145"/>
    </row>
    <row r="126" spans="1:7" x14ac:dyDescent="0.25">
      <c r="A126" s="145" t="s">
        <v>606</v>
      </c>
      <c r="B126" s="166" t="s">
        <v>579</v>
      </c>
      <c r="C126" s="179" t="s">
        <v>82</v>
      </c>
      <c r="D126" s="179" t="s">
        <v>82</v>
      </c>
      <c r="E126" s="179"/>
      <c r="F126" s="179" t="s">
        <v>82</v>
      </c>
      <c r="G126" s="145"/>
    </row>
    <row r="127" spans="1:7" x14ac:dyDescent="0.25">
      <c r="A127" s="145" t="s">
        <v>607</v>
      </c>
      <c r="B127" s="166" t="s">
        <v>579</v>
      </c>
      <c r="C127" s="179" t="s">
        <v>82</v>
      </c>
      <c r="D127" s="179" t="s">
        <v>82</v>
      </c>
      <c r="E127" s="179"/>
      <c r="F127" s="179" t="s">
        <v>82</v>
      </c>
      <c r="G127" s="145"/>
    </row>
    <row r="128" spans="1:7" x14ac:dyDescent="0.25">
      <c r="A128" s="145" t="s">
        <v>608</v>
      </c>
      <c r="B128" s="166" t="s">
        <v>579</v>
      </c>
      <c r="C128" s="179" t="s">
        <v>82</v>
      </c>
      <c r="D128" s="179" t="s">
        <v>82</v>
      </c>
      <c r="E128" s="179"/>
      <c r="F128" s="179" t="s">
        <v>82</v>
      </c>
      <c r="G128" s="145"/>
    </row>
    <row r="129" spans="1:7" x14ac:dyDescent="0.25">
      <c r="A129" s="145" t="s">
        <v>609</v>
      </c>
      <c r="B129" s="166" t="s">
        <v>579</v>
      </c>
      <c r="C129" s="179" t="s">
        <v>82</v>
      </c>
      <c r="D129" s="179" t="s">
        <v>82</v>
      </c>
      <c r="E129" s="179"/>
      <c r="F129" s="179" t="s">
        <v>82</v>
      </c>
      <c r="G129" s="145"/>
    </row>
    <row r="130" spans="1:7" x14ac:dyDescent="0.25">
      <c r="A130" s="145" t="s">
        <v>1538</v>
      </c>
      <c r="B130" s="166" t="s">
        <v>579</v>
      </c>
      <c r="C130" s="179" t="s">
        <v>82</v>
      </c>
      <c r="D130" s="179" t="s">
        <v>82</v>
      </c>
      <c r="E130" s="179"/>
      <c r="F130" s="179" t="s">
        <v>82</v>
      </c>
      <c r="G130" s="145"/>
    </row>
    <row r="131" spans="1:7" x14ac:dyDescent="0.25">
      <c r="A131" s="145" t="s">
        <v>1539</v>
      </c>
      <c r="B131" s="166" t="s">
        <v>579</v>
      </c>
      <c r="C131" s="179" t="s">
        <v>82</v>
      </c>
      <c r="D131" s="179" t="s">
        <v>82</v>
      </c>
      <c r="E131" s="179"/>
      <c r="F131" s="179" t="s">
        <v>82</v>
      </c>
      <c r="G131" s="145"/>
    </row>
    <row r="132" spans="1:7" x14ac:dyDescent="0.25">
      <c r="A132" s="145" t="s">
        <v>1540</v>
      </c>
      <c r="B132" s="166" t="s">
        <v>579</v>
      </c>
      <c r="C132" s="179" t="s">
        <v>82</v>
      </c>
      <c r="D132" s="179" t="s">
        <v>82</v>
      </c>
      <c r="E132" s="179"/>
      <c r="F132" s="179" t="s">
        <v>82</v>
      </c>
      <c r="G132" s="145"/>
    </row>
    <row r="133" spans="1:7" x14ac:dyDescent="0.25">
      <c r="A133" s="145" t="s">
        <v>1541</v>
      </c>
      <c r="B133" s="166" t="s">
        <v>579</v>
      </c>
      <c r="C133" s="179" t="s">
        <v>82</v>
      </c>
      <c r="D133" s="179" t="s">
        <v>82</v>
      </c>
      <c r="E133" s="179"/>
      <c r="F133" s="179" t="s">
        <v>82</v>
      </c>
      <c r="G133" s="145"/>
    </row>
    <row r="134" spans="1:7" x14ac:dyDescent="0.25">
      <c r="A134" s="145" t="s">
        <v>1542</v>
      </c>
      <c r="B134" s="166" t="s">
        <v>579</v>
      </c>
      <c r="C134" s="179" t="s">
        <v>82</v>
      </c>
      <c r="D134" s="179" t="s">
        <v>82</v>
      </c>
      <c r="E134" s="179"/>
      <c r="F134" s="179" t="s">
        <v>82</v>
      </c>
      <c r="G134" s="145"/>
    </row>
    <row r="135" spans="1:7" x14ac:dyDescent="0.25">
      <c r="A135" s="145" t="s">
        <v>1543</v>
      </c>
      <c r="B135" s="166" t="s">
        <v>579</v>
      </c>
      <c r="C135" s="179" t="s">
        <v>82</v>
      </c>
      <c r="D135" s="179" t="s">
        <v>82</v>
      </c>
      <c r="E135" s="179"/>
      <c r="F135" s="179" t="s">
        <v>82</v>
      </c>
      <c r="G135" s="145"/>
    </row>
    <row r="136" spans="1:7" x14ac:dyDescent="0.25">
      <c r="A136" s="145" t="s">
        <v>1544</v>
      </c>
      <c r="B136" s="166" t="s">
        <v>579</v>
      </c>
      <c r="C136" s="179" t="s">
        <v>82</v>
      </c>
      <c r="D136" s="179" t="s">
        <v>82</v>
      </c>
      <c r="E136" s="179"/>
      <c r="F136" s="179" t="s">
        <v>82</v>
      </c>
      <c r="G136" s="145"/>
    </row>
    <row r="137" spans="1:7" x14ac:dyDescent="0.25">
      <c r="A137" s="145" t="s">
        <v>1545</v>
      </c>
      <c r="B137" s="166" t="s">
        <v>579</v>
      </c>
      <c r="C137" s="179" t="s">
        <v>82</v>
      </c>
      <c r="D137" s="179" t="s">
        <v>82</v>
      </c>
      <c r="E137" s="179"/>
      <c r="F137" s="179" t="s">
        <v>82</v>
      </c>
      <c r="G137" s="145"/>
    </row>
    <row r="138" spans="1:7" x14ac:dyDescent="0.25">
      <c r="A138" s="145" t="s">
        <v>1546</v>
      </c>
      <c r="B138" s="166" t="s">
        <v>579</v>
      </c>
      <c r="C138" s="179" t="s">
        <v>82</v>
      </c>
      <c r="D138" s="179" t="s">
        <v>82</v>
      </c>
      <c r="E138" s="179"/>
      <c r="F138" s="179" t="s">
        <v>82</v>
      </c>
      <c r="G138" s="145"/>
    </row>
    <row r="139" spans="1:7" x14ac:dyDescent="0.25">
      <c r="A139" s="145" t="s">
        <v>1547</v>
      </c>
      <c r="B139" s="166" t="s">
        <v>579</v>
      </c>
      <c r="C139" s="179" t="s">
        <v>82</v>
      </c>
      <c r="D139" s="179" t="s">
        <v>82</v>
      </c>
      <c r="E139" s="179"/>
      <c r="F139" s="179" t="s">
        <v>82</v>
      </c>
      <c r="G139" s="145"/>
    </row>
    <row r="140" spans="1:7" x14ac:dyDescent="0.25">
      <c r="A140" s="145" t="s">
        <v>1548</v>
      </c>
      <c r="B140" s="166" t="s">
        <v>579</v>
      </c>
      <c r="C140" s="179" t="s">
        <v>82</v>
      </c>
      <c r="D140" s="179" t="s">
        <v>82</v>
      </c>
      <c r="E140" s="179"/>
      <c r="F140" s="179" t="s">
        <v>82</v>
      </c>
      <c r="G140" s="145"/>
    </row>
    <row r="141" spans="1:7" x14ac:dyDescent="0.25">
      <c r="A141" s="145" t="s">
        <v>1549</v>
      </c>
      <c r="B141" s="166" t="s">
        <v>579</v>
      </c>
      <c r="C141" s="179" t="s">
        <v>82</v>
      </c>
      <c r="D141" s="179" t="s">
        <v>82</v>
      </c>
      <c r="E141" s="179"/>
      <c r="F141" s="179" t="s">
        <v>82</v>
      </c>
      <c r="G141" s="145"/>
    </row>
    <row r="142" spans="1:7" x14ac:dyDescent="0.25">
      <c r="A142" s="145" t="s">
        <v>1550</v>
      </c>
      <c r="B142" s="166" t="s">
        <v>579</v>
      </c>
      <c r="C142" s="179" t="s">
        <v>82</v>
      </c>
      <c r="D142" s="179" t="s">
        <v>82</v>
      </c>
      <c r="E142" s="179"/>
      <c r="F142" s="179" t="s">
        <v>82</v>
      </c>
      <c r="G142" s="145"/>
    </row>
    <row r="143" spans="1:7" x14ac:dyDescent="0.25">
      <c r="A143" s="145" t="s">
        <v>1551</v>
      </c>
      <c r="B143" s="166" t="s">
        <v>579</v>
      </c>
      <c r="C143" s="179" t="s">
        <v>82</v>
      </c>
      <c r="D143" s="179" t="s">
        <v>82</v>
      </c>
      <c r="E143" s="179"/>
      <c r="F143" s="179" t="s">
        <v>82</v>
      </c>
      <c r="G143" s="145"/>
    </row>
    <row r="144" spans="1:7" x14ac:dyDescent="0.25">
      <c r="A144" s="145" t="s">
        <v>1552</v>
      </c>
      <c r="B144" s="166" t="s">
        <v>579</v>
      </c>
      <c r="C144" s="179" t="s">
        <v>82</v>
      </c>
      <c r="D144" s="179" t="s">
        <v>82</v>
      </c>
      <c r="E144" s="179"/>
      <c r="F144" s="179" t="s">
        <v>82</v>
      </c>
      <c r="G144" s="145"/>
    </row>
    <row r="145" spans="1:7" x14ac:dyDescent="0.25">
      <c r="A145" s="145" t="s">
        <v>1553</v>
      </c>
      <c r="B145" s="166" t="s">
        <v>579</v>
      </c>
      <c r="C145" s="179" t="s">
        <v>82</v>
      </c>
      <c r="D145" s="179" t="s">
        <v>82</v>
      </c>
      <c r="E145" s="179"/>
      <c r="F145" s="179" t="s">
        <v>82</v>
      </c>
      <c r="G145" s="145"/>
    </row>
    <row r="146" spans="1:7" x14ac:dyDescent="0.25">
      <c r="A146" s="145" t="s">
        <v>1554</v>
      </c>
      <c r="B146" s="166" t="s">
        <v>579</v>
      </c>
      <c r="C146" s="179" t="s">
        <v>82</v>
      </c>
      <c r="D146" s="179" t="s">
        <v>82</v>
      </c>
      <c r="E146" s="179"/>
      <c r="F146" s="179" t="s">
        <v>82</v>
      </c>
      <c r="G146" s="145"/>
    </row>
    <row r="147" spans="1:7" x14ac:dyDescent="0.25">
      <c r="A147" s="145" t="s">
        <v>1555</v>
      </c>
      <c r="B147" s="166" t="s">
        <v>579</v>
      </c>
      <c r="C147" s="179" t="s">
        <v>82</v>
      </c>
      <c r="D147" s="179" t="s">
        <v>82</v>
      </c>
      <c r="E147" s="179"/>
      <c r="F147" s="179" t="s">
        <v>82</v>
      </c>
      <c r="G147" s="145"/>
    </row>
    <row r="148" spans="1:7" x14ac:dyDescent="0.25">
      <c r="A148" s="145" t="s">
        <v>1556</v>
      </c>
      <c r="B148" s="166" t="s">
        <v>579</v>
      </c>
      <c r="C148" s="179" t="s">
        <v>82</v>
      </c>
      <c r="D148" s="179" t="s">
        <v>82</v>
      </c>
      <c r="E148" s="179"/>
      <c r="F148" s="179" t="s">
        <v>82</v>
      </c>
      <c r="G148" s="145"/>
    </row>
    <row r="149" spans="1:7" ht="15" customHeight="1" x14ac:dyDescent="0.25">
      <c r="A149" s="156"/>
      <c r="B149" s="157" t="s">
        <v>610</v>
      </c>
      <c r="C149" s="156" t="s">
        <v>486</v>
      </c>
      <c r="D149" s="156" t="s">
        <v>487</v>
      </c>
      <c r="E149" s="163"/>
      <c r="F149" s="158" t="s">
        <v>454</v>
      </c>
      <c r="G149" s="158"/>
    </row>
    <row r="150" spans="1:7" x14ac:dyDescent="0.25">
      <c r="A150" s="145" t="s">
        <v>611</v>
      </c>
      <c r="B150" s="145" t="s">
        <v>612</v>
      </c>
      <c r="C150" s="179" t="s">
        <v>82</v>
      </c>
      <c r="D150" s="179" t="s">
        <v>82</v>
      </c>
      <c r="E150" s="180"/>
      <c r="F150" s="179" t="s">
        <v>82</v>
      </c>
    </row>
    <row r="151" spans="1:7" x14ac:dyDescent="0.25">
      <c r="A151" s="145" t="s">
        <v>613</v>
      </c>
      <c r="B151" s="145" t="s">
        <v>614</v>
      </c>
      <c r="C151" s="179" t="s">
        <v>82</v>
      </c>
      <c r="D151" s="179" t="s">
        <v>82</v>
      </c>
      <c r="E151" s="180"/>
      <c r="F151" s="179" t="s">
        <v>82</v>
      </c>
    </row>
    <row r="152" spans="1:7" x14ac:dyDescent="0.25">
      <c r="A152" s="145" t="s">
        <v>615</v>
      </c>
      <c r="B152" s="145" t="s">
        <v>143</v>
      </c>
      <c r="C152" s="179" t="s">
        <v>82</v>
      </c>
      <c r="D152" s="179" t="s">
        <v>82</v>
      </c>
      <c r="E152" s="180"/>
      <c r="F152" s="179" t="s">
        <v>82</v>
      </c>
    </row>
    <row r="153" spans="1:7" outlineLevel="1" x14ac:dyDescent="0.25">
      <c r="A153" s="145" t="s">
        <v>616</v>
      </c>
      <c r="C153" s="179"/>
      <c r="D153" s="179"/>
      <c r="E153" s="180"/>
      <c r="F153" s="179"/>
    </row>
    <row r="154" spans="1:7" outlineLevel="1" x14ac:dyDescent="0.25">
      <c r="A154" s="145" t="s">
        <v>617</v>
      </c>
      <c r="C154" s="179"/>
      <c r="D154" s="179"/>
      <c r="E154" s="180"/>
      <c r="F154" s="179"/>
    </row>
    <row r="155" spans="1:7" outlineLevel="1" x14ac:dyDescent="0.25">
      <c r="A155" s="145" t="s">
        <v>618</v>
      </c>
      <c r="C155" s="179"/>
      <c r="D155" s="179"/>
      <c r="E155" s="180"/>
      <c r="F155" s="179"/>
    </row>
    <row r="156" spans="1:7" outlineLevel="1" x14ac:dyDescent="0.25">
      <c r="A156" s="145" t="s">
        <v>619</v>
      </c>
      <c r="C156" s="179"/>
      <c r="D156" s="179"/>
      <c r="E156" s="180"/>
      <c r="F156" s="179"/>
    </row>
    <row r="157" spans="1:7" outlineLevel="1" x14ac:dyDescent="0.25">
      <c r="A157" s="145" t="s">
        <v>620</v>
      </c>
      <c r="C157" s="179"/>
      <c r="D157" s="179"/>
      <c r="E157" s="180"/>
      <c r="F157" s="179"/>
    </row>
    <row r="158" spans="1:7" outlineLevel="1" x14ac:dyDescent="0.25">
      <c r="A158" s="145" t="s">
        <v>621</v>
      </c>
      <c r="C158" s="179"/>
      <c r="D158" s="179"/>
      <c r="E158" s="180"/>
      <c r="F158" s="179"/>
    </row>
    <row r="159" spans="1:7" ht="15" customHeight="1" x14ac:dyDescent="0.25">
      <c r="A159" s="156"/>
      <c r="B159" s="157" t="s">
        <v>622</v>
      </c>
      <c r="C159" s="156" t="s">
        <v>486</v>
      </c>
      <c r="D159" s="156" t="s">
        <v>487</v>
      </c>
      <c r="E159" s="163"/>
      <c r="F159" s="158" t="s">
        <v>454</v>
      </c>
      <c r="G159" s="158"/>
    </row>
    <row r="160" spans="1:7" x14ac:dyDescent="0.25">
      <c r="A160" s="145" t="s">
        <v>623</v>
      </c>
      <c r="B160" s="145" t="s">
        <v>624</v>
      </c>
      <c r="C160" s="179" t="s">
        <v>82</v>
      </c>
      <c r="D160" s="179" t="s">
        <v>82</v>
      </c>
      <c r="E160" s="180"/>
      <c r="F160" s="179" t="s">
        <v>82</v>
      </c>
    </row>
    <row r="161" spans="1:7" x14ac:dyDescent="0.25">
      <c r="A161" s="145" t="s">
        <v>625</v>
      </c>
      <c r="B161" s="145" t="s">
        <v>626</v>
      </c>
      <c r="C161" s="179" t="s">
        <v>82</v>
      </c>
      <c r="D161" s="179" t="s">
        <v>82</v>
      </c>
      <c r="E161" s="180"/>
      <c r="F161" s="179" t="s">
        <v>82</v>
      </c>
    </row>
    <row r="162" spans="1:7" x14ac:dyDescent="0.25">
      <c r="A162" s="145" t="s">
        <v>627</v>
      </c>
      <c r="B162" s="145" t="s">
        <v>143</v>
      </c>
      <c r="C162" s="179" t="s">
        <v>82</v>
      </c>
      <c r="D162" s="179" t="s">
        <v>82</v>
      </c>
      <c r="E162" s="180"/>
      <c r="F162" s="179" t="s">
        <v>82</v>
      </c>
    </row>
    <row r="163" spans="1:7" outlineLevel="1" x14ac:dyDescent="0.25">
      <c r="A163" s="145" t="s">
        <v>628</v>
      </c>
      <c r="E163" s="141"/>
    </row>
    <row r="164" spans="1:7" outlineLevel="1" x14ac:dyDescent="0.25">
      <c r="A164" s="145" t="s">
        <v>629</v>
      </c>
      <c r="E164" s="141"/>
    </row>
    <row r="165" spans="1:7" outlineLevel="1" x14ac:dyDescent="0.25">
      <c r="A165" s="145" t="s">
        <v>630</v>
      </c>
      <c r="E165" s="141"/>
    </row>
    <row r="166" spans="1:7" outlineLevel="1" x14ac:dyDescent="0.25">
      <c r="A166" s="145" t="s">
        <v>631</v>
      </c>
      <c r="E166" s="141"/>
    </row>
    <row r="167" spans="1:7" outlineLevel="1" x14ac:dyDescent="0.25">
      <c r="A167" s="145" t="s">
        <v>632</v>
      </c>
      <c r="E167" s="141"/>
    </row>
    <row r="168" spans="1:7" outlineLevel="1" x14ac:dyDescent="0.25">
      <c r="A168" s="145" t="s">
        <v>633</v>
      </c>
      <c r="E168" s="141"/>
    </row>
    <row r="169" spans="1:7" ht="15" customHeight="1" x14ac:dyDescent="0.25">
      <c r="A169" s="156"/>
      <c r="B169" s="157" t="s">
        <v>634</v>
      </c>
      <c r="C169" s="156" t="s">
        <v>486</v>
      </c>
      <c r="D169" s="156" t="s">
        <v>487</v>
      </c>
      <c r="E169" s="163"/>
      <c r="F169" s="158" t="s">
        <v>454</v>
      </c>
      <c r="G169" s="158"/>
    </row>
    <row r="170" spans="1:7" x14ac:dyDescent="0.25">
      <c r="A170" s="145" t="s">
        <v>635</v>
      </c>
      <c r="B170" s="167" t="s">
        <v>636</v>
      </c>
      <c r="C170" s="179" t="s">
        <v>82</v>
      </c>
      <c r="D170" s="179" t="s">
        <v>82</v>
      </c>
      <c r="E170" s="180"/>
      <c r="F170" s="179" t="s">
        <v>82</v>
      </c>
    </row>
    <row r="171" spans="1:7" x14ac:dyDescent="0.25">
      <c r="A171" s="145" t="s">
        <v>637</v>
      </c>
      <c r="B171" s="167" t="s">
        <v>638</v>
      </c>
      <c r="C171" s="179" t="s">
        <v>82</v>
      </c>
      <c r="D171" s="179" t="s">
        <v>82</v>
      </c>
      <c r="E171" s="180"/>
      <c r="F171" s="179" t="s">
        <v>82</v>
      </c>
    </row>
    <row r="172" spans="1:7" x14ac:dyDescent="0.25">
      <c r="A172" s="145" t="s">
        <v>639</v>
      </c>
      <c r="B172" s="167" t="s">
        <v>640</v>
      </c>
      <c r="C172" s="179" t="s">
        <v>82</v>
      </c>
      <c r="D172" s="179" t="s">
        <v>82</v>
      </c>
      <c r="E172" s="179"/>
      <c r="F172" s="179" t="s">
        <v>82</v>
      </c>
    </row>
    <row r="173" spans="1:7" x14ac:dyDescent="0.25">
      <c r="A173" s="145" t="s">
        <v>641</v>
      </c>
      <c r="B173" s="167" t="s">
        <v>642</v>
      </c>
      <c r="C173" s="179" t="s">
        <v>82</v>
      </c>
      <c r="D173" s="179" t="s">
        <v>82</v>
      </c>
      <c r="E173" s="179"/>
      <c r="F173" s="179" t="s">
        <v>82</v>
      </c>
    </row>
    <row r="174" spans="1:7" x14ac:dyDescent="0.25">
      <c r="A174" s="145" t="s">
        <v>643</v>
      </c>
      <c r="B174" s="167" t="s">
        <v>644</v>
      </c>
      <c r="C174" s="179" t="s">
        <v>82</v>
      </c>
      <c r="D174" s="179" t="s">
        <v>82</v>
      </c>
      <c r="E174" s="179"/>
      <c r="F174" s="179" t="s">
        <v>82</v>
      </c>
    </row>
    <row r="175" spans="1:7" outlineLevel="1" x14ac:dyDescent="0.25">
      <c r="A175" s="145" t="s">
        <v>645</v>
      </c>
      <c r="B175" s="164"/>
      <c r="C175" s="179"/>
      <c r="D175" s="179"/>
      <c r="E175" s="179"/>
      <c r="F175" s="179"/>
    </row>
    <row r="176" spans="1:7" outlineLevel="1" x14ac:dyDescent="0.25">
      <c r="A176" s="145" t="s">
        <v>646</v>
      </c>
      <c r="B176" s="164"/>
      <c r="C176" s="179"/>
      <c r="D176" s="179"/>
      <c r="E176" s="179"/>
      <c r="F176" s="179"/>
    </row>
    <row r="177" spans="1:7" outlineLevel="1" x14ac:dyDescent="0.25">
      <c r="A177" s="145" t="s">
        <v>647</v>
      </c>
      <c r="B177" s="167"/>
      <c r="C177" s="179"/>
      <c r="D177" s="179"/>
      <c r="E177" s="179"/>
      <c r="F177" s="179"/>
    </row>
    <row r="178" spans="1:7" outlineLevel="1" x14ac:dyDescent="0.25">
      <c r="A178" s="145" t="s">
        <v>648</v>
      </c>
      <c r="B178" s="167"/>
      <c r="C178" s="179"/>
      <c r="D178" s="179"/>
      <c r="E178" s="179"/>
      <c r="F178" s="179"/>
    </row>
    <row r="179" spans="1:7" ht="15" customHeight="1" x14ac:dyDescent="0.25">
      <c r="A179" s="156"/>
      <c r="B179" s="192" t="s">
        <v>649</v>
      </c>
      <c r="C179" s="156" t="s">
        <v>486</v>
      </c>
      <c r="D179" s="156" t="s">
        <v>487</v>
      </c>
      <c r="E179" s="156"/>
      <c r="F179" s="156" t="s">
        <v>454</v>
      </c>
      <c r="G179" s="158"/>
    </row>
    <row r="180" spans="1:7" x14ac:dyDescent="0.25">
      <c r="A180" s="145" t="s">
        <v>650</v>
      </c>
      <c r="B180" s="264" t="s">
        <v>651</v>
      </c>
      <c r="C180" s="340" t="s">
        <v>82</v>
      </c>
      <c r="D180" s="340" t="s">
        <v>82</v>
      </c>
      <c r="E180" s="243"/>
      <c r="F180" s="340" t="s">
        <v>82</v>
      </c>
    </row>
    <row r="181" spans="1:7" outlineLevel="1" x14ac:dyDescent="0.25">
      <c r="A181" s="145" t="s">
        <v>2695</v>
      </c>
      <c r="B181" s="231" t="s">
        <v>2694</v>
      </c>
      <c r="C181" s="340" t="s">
        <v>82</v>
      </c>
      <c r="D181" s="340" t="s">
        <v>82</v>
      </c>
      <c r="E181" s="243"/>
      <c r="F181" s="340" t="s">
        <v>82</v>
      </c>
    </row>
    <row r="182" spans="1:7" outlineLevel="1" x14ac:dyDescent="0.25">
      <c r="A182" s="145" t="s">
        <v>652</v>
      </c>
      <c r="B182" s="168"/>
      <c r="C182" s="179"/>
      <c r="D182" s="179"/>
      <c r="E182" s="180"/>
      <c r="F182" s="179"/>
    </row>
    <row r="183" spans="1:7" outlineLevel="1" x14ac:dyDescent="0.25">
      <c r="A183" s="145" t="s">
        <v>653</v>
      </c>
      <c r="B183" s="168"/>
      <c r="C183" s="179"/>
      <c r="D183" s="179"/>
      <c r="E183" s="180"/>
      <c r="F183" s="179"/>
    </row>
    <row r="184" spans="1:7" outlineLevel="1" x14ac:dyDescent="0.25">
      <c r="A184" s="145" t="s">
        <v>654</v>
      </c>
      <c r="B184" s="168"/>
      <c r="C184" s="179"/>
      <c r="D184" s="179"/>
      <c r="E184" s="180"/>
      <c r="F184" s="179"/>
    </row>
    <row r="185" spans="1:7" ht="18.75" x14ac:dyDescent="0.25">
      <c r="A185" s="169"/>
      <c r="B185" s="170" t="s">
        <v>451</v>
      </c>
      <c r="C185" s="169"/>
      <c r="D185" s="169"/>
      <c r="E185" s="169"/>
      <c r="F185" s="171"/>
      <c r="G185" s="171"/>
    </row>
    <row r="186" spans="1:7" ht="15" customHeight="1" x14ac:dyDescent="0.25">
      <c r="A186" s="156"/>
      <c r="B186" s="157" t="s">
        <v>655</v>
      </c>
      <c r="C186" s="156" t="s">
        <v>656</v>
      </c>
      <c r="D186" s="156" t="s">
        <v>657</v>
      </c>
      <c r="E186" s="163"/>
      <c r="F186" s="156" t="s">
        <v>486</v>
      </c>
      <c r="G186" s="156" t="s">
        <v>658</v>
      </c>
    </row>
    <row r="187" spans="1:7" x14ac:dyDescent="0.25">
      <c r="A187" s="145" t="s">
        <v>659</v>
      </c>
      <c r="B187" s="166" t="s">
        <v>660</v>
      </c>
      <c r="C187" s="208" t="s">
        <v>82</v>
      </c>
      <c r="E187" s="172"/>
      <c r="F187" s="173"/>
      <c r="G187" s="173"/>
    </row>
    <row r="188" spans="1:7" x14ac:dyDescent="0.25">
      <c r="A188" s="172"/>
      <c r="B188" s="174"/>
      <c r="C188" s="172"/>
      <c r="D188" s="172"/>
      <c r="E188" s="172"/>
      <c r="F188" s="173"/>
      <c r="G188" s="173"/>
    </row>
    <row r="189" spans="1:7" x14ac:dyDescent="0.25">
      <c r="B189" s="166" t="s">
        <v>661</v>
      </c>
      <c r="C189" s="172"/>
      <c r="D189" s="172"/>
      <c r="E189" s="172"/>
      <c r="F189" s="173"/>
      <c r="G189" s="173"/>
    </row>
    <row r="190" spans="1:7" x14ac:dyDescent="0.25">
      <c r="A190" s="145" t="s">
        <v>662</v>
      </c>
      <c r="B190" s="166" t="s">
        <v>579</v>
      </c>
      <c r="C190" s="208" t="s">
        <v>82</v>
      </c>
      <c r="D190" s="211" t="s">
        <v>82</v>
      </c>
      <c r="E190" s="172"/>
      <c r="F190" s="207" t="str">
        <f>IF($C$214=0,"",IF(C190="[for completion]","",IF(C190="","",C190/$C$214)))</f>
        <v/>
      </c>
      <c r="G190" s="207" t="str">
        <f>IF($D$214=0,"",IF(D190="[for completion]","",IF(D190="","",D190/$D$214)))</f>
        <v/>
      </c>
    </row>
    <row r="191" spans="1:7" x14ac:dyDescent="0.25">
      <c r="A191" s="145" t="s">
        <v>663</v>
      </c>
      <c r="B191" s="166" t="s">
        <v>579</v>
      </c>
      <c r="C191" s="208" t="s">
        <v>82</v>
      </c>
      <c r="D191" s="211" t="s">
        <v>82</v>
      </c>
      <c r="E191" s="172"/>
      <c r="F191" s="207" t="str">
        <f t="shared" ref="F191:F213" si="1">IF($C$214=0,"",IF(C191="[for completion]","",IF(C191="","",C191/$C$214)))</f>
        <v/>
      </c>
      <c r="G191" s="207" t="str">
        <f t="shared" ref="G191:G213" si="2">IF($D$214=0,"",IF(D191="[for completion]","",IF(D191="","",D191/$D$214)))</f>
        <v/>
      </c>
    </row>
    <row r="192" spans="1:7" x14ac:dyDescent="0.25">
      <c r="A192" s="145" t="s">
        <v>664</v>
      </c>
      <c r="B192" s="166" t="s">
        <v>579</v>
      </c>
      <c r="C192" s="208" t="s">
        <v>82</v>
      </c>
      <c r="D192" s="211" t="s">
        <v>82</v>
      </c>
      <c r="E192" s="172"/>
      <c r="F192" s="207" t="str">
        <f t="shared" si="1"/>
        <v/>
      </c>
      <c r="G192" s="207" t="str">
        <f t="shared" si="2"/>
        <v/>
      </c>
    </row>
    <row r="193" spans="1:7" x14ac:dyDescent="0.25">
      <c r="A193" s="145" t="s">
        <v>665</v>
      </c>
      <c r="B193" s="166" t="s">
        <v>579</v>
      </c>
      <c r="C193" s="208" t="s">
        <v>82</v>
      </c>
      <c r="D193" s="211" t="s">
        <v>82</v>
      </c>
      <c r="E193" s="172"/>
      <c r="F193" s="207" t="str">
        <f t="shared" si="1"/>
        <v/>
      </c>
      <c r="G193" s="207" t="str">
        <f t="shared" si="2"/>
        <v/>
      </c>
    </row>
    <row r="194" spans="1:7" x14ac:dyDescent="0.25">
      <c r="A194" s="145" t="s">
        <v>666</v>
      </c>
      <c r="B194" s="166" t="s">
        <v>579</v>
      </c>
      <c r="C194" s="208" t="s">
        <v>82</v>
      </c>
      <c r="D194" s="211" t="s">
        <v>82</v>
      </c>
      <c r="E194" s="172"/>
      <c r="F194" s="207" t="str">
        <f t="shared" si="1"/>
        <v/>
      </c>
      <c r="G194" s="207" t="str">
        <f t="shared" si="2"/>
        <v/>
      </c>
    </row>
    <row r="195" spans="1:7" x14ac:dyDescent="0.25">
      <c r="A195" s="145" t="s">
        <v>667</v>
      </c>
      <c r="B195" s="166" t="s">
        <v>579</v>
      </c>
      <c r="C195" s="208" t="s">
        <v>82</v>
      </c>
      <c r="D195" s="211" t="s">
        <v>82</v>
      </c>
      <c r="E195" s="172"/>
      <c r="F195" s="207" t="str">
        <f t="shared" si="1"/>
        <v/>
      </c>
      <c r="G195" s="207" t="str">
        <f t="shared" si="2"/>
        <v/>
      </c>
    </row>
    <row r="196" spans="1:7" x14ac:dyDescent="0.25">
      <c r="A196" s="145" t="s">
        <v>668</v>
      </c>
      <c r="B196" s="166" t="s">
        <v>579</v>
      </c>
      <c r="C196" s="208" t="s">
        <v>82</v>
      </c>
      <c r="D196" s="211" t="s">
        <v>82</v>
      </c>
      <c r="E196" s="172"/>
      <c r="F196" s="207" t="str">
        <f t="shared" si="1"/>
        <v/>
      </c>
      <c r="G196" s="207" t="str">
        <f t="shared" si="2"/>
        <v/>
      </c>
    </row>
    <row r="197" spans="1:7" x14ac:dyDescent="0.25">
      <c r="A197" s="145" t="s">
        <v>669</v>
      </c>
      <c r="B197" s="166" t="s">
        <v>579</v>
      </c>
      <c r="C197" s="208" t="s">
        <v>82</v>
      </c>
      <c r="D197" s="211" t="s">
        <v>82</v>
      </c>
      <c r="E197" s="172"/>
      <c r="F197" s="207" t="str">
        <f t="shared" si="1"/>
        <v/>
      </c>
      <c r="G197" s="207" t="str">
        <f t="shared" si="2"/>
        <v/>
      </c>
    </row>
    <row r="198" spans="1:7" x14ac:dyDescent="0.25">
      <c r="A198" s="145" t="s">
        <v>670</v>
      </c>
      <c r="B198" s="166" t="s">
        <v>579</v>
      </c>
      <c r="C198" s="208" t="s">
        <v>82</v>
      </c>
      <c r="D198" s="211" t="s">
        <v>82</v>
      </c>
      <c r="E198" s="172"/>
      <c r="F198" s="207" t="str">
        <f t="shared" si="1"/>
        <v/>
      </c>
      <c r="G198" s="207" t="str">
        <f t="shared" si="2"/>
        <v/>
      </c>
    </row>
    <row r="199" spans="1:7" x14ac:dyDescent="0.25">
      <c r="A199" s="145" t="s">
        <v>671</v>
      </c>
      <c r="B199" s="166" t="s">
        <v>579</v>
      </c>
      <c r="C199" s="208" t="s">
        <v>82</v>
      </c>
      <c r="D199" s="211" t="s">
        <v>82</v>
      </c>
      <c r="E199" s="166"/>
      <c r="F199" s="207" t="str">
        <f t="shared" si="1"/>
        <v/>
      </c>
      <c r="G199" s="207" t="str">
        <f t="shared" si="2"/>
        <v/>
      </c>
    </row>
    <row r="200" spans="1:7" x14ac:dyDescent="0.25">
      <c r="A200" s="145" t="s">
        <v>672</v>
      </c>
      <c r="B200" s="166" t="s">
        <v>579</v>
      </c>
      <c r="C200" s="208" t="s">
        <v>82</v>
      </c>
      <c r="D200" s="211" t="s">
        <v>82</v>
      </c>
      <c r="E200" s="166"/>
      <c r="F200" s="207" t="str">
        <f t="shared" si="1"/>
        <v/>
      </c>
      <c r="G200" s="207" t="str">
        <f t="shared" si="2"/>
        <v/>
      </c>
    </row>
    <row r="201" spans="1:7" x14ac:dyDescent="0.25">
      <c r="A201" s="145" t="s">
        <v>673</v>
      </c>
      <c r="B201" s="166" t="s">
        <v>579</v>
      </c>
      <c r="C201" s="208" t="s">
        <v>82</v>
      </c>
      <c r="D201" s="211" t="s">
        <v>82</v>
      </c>
      <c r="E201" s="166"/>
      <c r="F201" s="207" t="str">
        <f t="shared" si="1"/>
        <v/>
      </c>
      <c r="G201" s="207" t="str">
        <f t="shared" si="2"/>
        <v/>
      </c>
    </row>
    <row r="202" spans="1:7" x14ac:dyDescent="0.25">
      <c r="A202" s="145" t="s">
        <v>674</v>
      </c>
      <c r="B202" s="166" t="s">
        <v>579</v>
      </c>
      <c r="C202" s="208" t="s">
        <v>82</v>
      </c>
      <c r="D202" s="211" t="s">
        <v>82</v>
      </c>
      <c r="E202" s="166"/>
      <c r="F202" s="207" t="str">
        <f t="shared" si="1"/>
        <v/>
      </c>
      <c r="G202" s="207" t="str">
        <f t="shared" si="2"/>
        <v/>
      </c>
    </row>
    <row r="203" spans="1:7" x14ac:dyDescent="0.25">
      <c r="A203" s="145" t="s">
        <v>675</v>
      </c>
      <c r="B203" s="166" t="s">
        <v>579</v>
      </c>
      <c r="C203" s="208" t="s">
        <v>82</v>
      </c>
      <c r="D203" s="211" t="s">
        <v>82</v>
      </c>
      <c r="E203" s="166"/>
      <c r="F203" s="207" t="str">
        <f t="shared" si="1"/>
        <v/>
      </c>
      <c r="G203" s="207" t="str">
        <f t="shared" si="2"/>
        <v/>
      </c>
    </row>
    <row r="204" spans="1:7" x14ac:dyDescent="0.25">
      <c r="A204" s="145" t="s">
        <v>676</v>
      </c>
      <c r="B204" s="166" t="s">
        <v>579</v>
      </c>
      <c r="C204" s="208" t="s">
        <v>82</v>
      </c>
      <c r="D204" s="211" t="s">
        <v>82</v>
      </c>
      <c r="E204" s="166"/>
      <c r="F204" s="207" t="str">
        <f t="shared" si="1"/>
        <v/>
      </c>
      <c r="G204" s="207" t="str">
        <f t="shared" si="2"/>
        <v/>
      </c>
    </row>
    <row r="205" spans="1:7" x14ac:dyDescent="0.25">
      <c r="A205" s="145" t="s">
        <v>677</v>
      </c>
      <c r="B205" s="166" t="s">
        <v>579</v>
      </c>
      <c r="C205" s="208" t="s">
        <v>82</v>
      </c>
      <c r="D205" s="211" t="s">
        <v>82</v>
      </c>
      <c r="F205" s="207" t="str">
        <f t="shared" si="1"/>
        <v/>
      </c>
      <c r="G205" s="207" t="str">
        <f t="shared" si="2"/>
        <v/>
      </c>
    </row>
    <row r="206" spans="1:7" x14ac:dyDescent="0.25">
      <c r="A206" s="145" t="s">
        <v>678</v>
      </c>
      <c r="B206" s="166" t="s">
        <v>579</v>
      </c>
      <c r="C206" s="208" t="s">
        <v>82</v>
      </c>
      <c r="D206" s="211" t="s">
        <v>82</v>
      </c>
      <c r="E206" s="161"/>
      <c r="F206" s="207" t="str">
        <f t="shared" si="1"/>
        <v/>
      </c>
      <c r="G206" s="207" t="str">
        <f t="shared" si="2"/>
        <v/>
      </c>
    </row>
    <row r="207" spans="1:7" x14ac:dyDescent="0.25">
      <c r="A207" s="145" t="s">
        <v>679</v>
      </c>
      <c r="B207" s="166" t="s">
        <v>579</v>
      </c>
      <c r="C207" s="208" t="s">
        <v>82</v>
      </c>
      <c r="D207" s="211" t="s">
        <v>82</v>
      </c>
      <c r="E207" s="161"/>
      <c r="F207" s="207" t="str">
        <f t="shared" si="1"/>
        <v/>
      </c>
      <c r="G207" s="207" t="str">
        <f t="shared" si="2"/>
        <v/>
      </c>
    </row>
    <row r="208" spans="1:7" x14ac:dyDescent="0.25">
      <c r="A208" s="145" t="s">
        <v>680</v>
      </c>
      <c r="B208" s="166" t="s">
        <v>579</v>
      </c>
      <c r="C208" s="208" t="s">
        <v>82</v>
      </c>
      <c r="D208" s="211" t="s">
        <v>82</v>
      </c>
      <c r="E208" s="161"/>
      <c r="F208" s="207" t="str">
        <f t="shared" si="1"/>
        <v/>
      </c>
      <c r="G208" s="207" t="str">
        <f t="shared" si="2"/>
        <v/>
      </c>
    </row>
    <row r="209" spans="1:7" x14ac:dyDescent="0.25">
      <c r="A209" s="145" t="s">
        <v>681</v>
      </c>
      <c r="B209" s="166" t="s">
        <v>579</v>
      </c>
      <c r="C209" s="208" t="s">
        <v>82</v>
      </c>
      <c r="D209" s="211" t="s">
        <v>82</v>
      </c>
      <c r="E209" s="161"/>
      <c r="F209" s="207" t="str">
        <f t="shared" si="1"/>
        <v/>
      </c>
      <c r="G209" s="207" t="str">
        <f t="shared" si="2"/>
        <v/>
      </c>
    </row>
    <row r="210" spans="1:7" x14ac:dyDescent="0.25">
      <c r="A210" s="145" t="s">
        <v>682</v>
      </c>
      <c r="B210" s="166" t="s">
        <v>579</v>
      </c>
      <c r="C210" s="208" t="s">
        <v>82</v>
      </c>
      <c r="D210" s="211" t="s">
        <v>82</v>
      </c>
      <c r="E210" s="161"/>
      <c r="F210" s="207" t="str">
        <f t="shared" si="1"/>
        <v/>
      </c>
      <c r="G210" s="207" t="str">
        <f t="shared" si="2"/>
        <v/>
      </c>
    </row>
    <row r="211" spans="1:7" x14ac:dyDescent="0.25">
      <c r="A211" s="145" t="s">
        <v>683</v>
      </c>
      <c r="B211" s="166" t="s">
        <v>579</v>
      </c>
      <c r="C211" s="208" t="s">
        <v>82</v>
      </c>
      <c r="D211" s="211" t="s">
        <v>82</v>
      </c>
      <c r="E211" s="161"/>
      <c r="F211" s="207" t="str">
        <f t="shared" si="1"/>
        <v/>
      </c>
      <c r="G211" s="207" t="str">
        <f t="shared" si="2"/>
        <v/>
      </c>
    </row>
    <row r="212" spans="1:7" x14ac:dyDescent="0.25">
      <c r="A212" s="145" t="s">
        <v>684</v>
      </c>
      <c r="B212" s="166" t="s">
        <v>579</v>
      </c>
      <c r="C212" s="208" t="s">
        <v>82</v>
      </c>
      <c r="D212" s="211" t="s">
        <v>82</v>
      </c>
      <c r="E212" s="161"/>
      <c r="F212" s="207" t="str">
        <f t="shared" si="1"/>
        <v/>
      </c>
      <c r="G212" s="207" t="str">
        <f t="shared" si="2"/>
        <v/>
      </c>
    </row>
    <row r="213" spans="1:7" x14ac:dyDescent="0.25">
      <c r="A213" s="145" t="s">
        <v>685</v>
      </c>
      <c r="B213" s="166" t="s">
        <v>579</v>
      </c>
      <c r="C213" s="208" t="s">
        <v>82</v>
      </c>
      <c r="D213" s="211" t="s">
        <v>82</v>
      </c>
      <c r="E213" s="161"/>
      <c r="F213" s="207" t="str">
        <f t="shared" si="1"/>
        <v/>
      </c>
      <c r="G213" s="207" t="str">
        <f t="shared" si="2"/>
        <v/>
      </c>
    </row>
    <row r="214" spans="1:7" x14ac:dyDescent="0.25">
      <c r="A214" s="145" t="s">
        <v>686</v>
      </c>
      <c r="B214" s="175" t="s">
        <v>145</v>
      </c>
      <c r="C214" s="214">
        <f>SUM(C190:C213)</f>
        <v>0</v>
      </c>
      <c r="D214" s="212">
        <f>SUM(D190:D213)</f>
        <v>0</v>
      </c>
      <c r="E214" s="161"/>
      <c r="F214" s="213">
        <f>SUM(F190:F213)</f>
        <v>0</v>
      </c>
      <c r="G214" s="213">
        <f>SUM(G190:G213)</f>
        <v>0</v>
      </c>
    </row>
    <row r="215" spans="1:7" ht="15" customHeight="1" x14ac:dyDescent="0.25">
      <c r="A215" s="156"/>
      <c r="B215" s="156" t="s">
        <v>687</v>
      </c>
      <c r="C215" s="156" t="s">
        <v>656</v>
      </c>
      <c r="D215" s="156" t="s">
        <v>657</v>
      </c>
      <c r="E215" s="163"/>
      <c r="F215" s="156" t="s">
        <v>486</v>
      </c>
      <c r="G215" s="156" t="s">
        <v>658</v>
      </c>
    </row>
    <row r="216" spans="1:7" x14ac:dyDescent="0.25">
      <c r="A216" s="145" t="s">
        <v>688</v>
      </c>
      <c r="B216" s="145" t="s">
        <v>689</v>
      </c>
      <c r="C216" s="179" t="s">
        <v>82</v>
      </c>
      <c r="F216" s="210"/>
      <c r="G216" s="210"/>
    </row>
    <row r="217" spans="1:7" x14ac:dyDescent="0.25">
      <c r="F217" s="210"/>
      <c r="G217" s="210"/>
    </row>
    <row r="218" spans="1:7" x14ac:dyDescent="0.25">
      <c r="B218" s="166" t="s">
        <v>690</v>
      </c>
      <c r="F218" s="210"/>
      <c r="G218" s="210"/>
    </row>
    <row r="219" spans="1:7" x14ac:dyDescent="0.25">
      <c r="A219" s="145" t="s">
        <v>691</v>
      </c>
      <c r="B219" s="145" t="s">
        <v>692</v>
      </c>
      <c r="C219" s="208" t="s">
        <v>82</v>
      </c>
      <c r="D219" s="211" t="s">
        <v>82</v>
      </c>
      <c r="F219" s="207" t="str">
        <f t="shared" ref="F219:F233" si="3">IF($C$227=0,"",IF(C219="[for completion]","",C219/$C$227))</f>
        <v/>
      </c>
      <c r="G219" s="207" t="str">
        <f t="shared" ref="G219:G233" si="4">IF($D$227=0,"",IF(D219="[for completion]","",D219/$D$227))</f>
        <v/>
      </c>
    </row>
    <row r="220" spans="1:7" x14ac:dyDescent="0.25">
      <c r="A220" s="145" t="s">
        <v>693</v>
      </c>
      <c r="B220" s="145" t="s">
        <v>694</v>
      </c>
      <c r="C220" s="208" t="s">
        <v>82</v>
      </c>
      <c r="D220" s="211" t="s">
        <v>82</v>
      </c>
      <c r="F220" s="207" t="str">
        <f t="shared" si="3"/>
        <v/>
      </c>
      <c r="G220" s="207" t="str">
        <f t="shared" si="4"/>
        <v/>
      </c>
    </row>
    <row r="221" spans="1:7" x14ac:dyDescent="0.25">
      <c r="A221" s="145" t="s">
        <v>695</v>
      </c>
      <c r="B221" s="145" t="s">
        <v>696</v>
      </c>
      <c r="C221" s="208" t="s">
        <v>82</v>
      </c>
      <c r="D221" s="211" t="s">
        <v>82</v>
      </c>
      <c r="F221" s="207" t="str">
        <f t="shared" si="3"/>
        <v/>
      </c>
      <c r="G221" s="207" t="str">
        <f t="shared" si="4"/>
        <v/>
      </c>
    </row>
    <row r="222" spans="1:7" x14ac:dyDescent="0.25">
      <c r="A222" s="145" t="s">
        <v>697</v>
      </c>
      <c r="B222" s="145" t="s">
        <v>698</v>
      </c>
      <c r="C222" s="208" t="s">
        <v>82</v>
      </c>
      <c r="D222" s="211" t="s">
        <v>82</v>
      </c>
      <c r="F222" s="207" t="str">
        <f t="shared" si="3"/>
        <v/>
      </c>
      <c r="G222" s="207" t="str">
        <f t="shared" si="4"/>
        <v/>
      </c>
    </row>
    <row r="223" spans="1:7" x14ac:dyDescent="0.25">
      <c r="A223" s="145" t="s">
        <v>699</v>
      </c>
      <c r="B223" s="145" t="s">
        <v>700</v>
      </c>
      <c r="C223" s="208" t="s">
        <v>82</v>
      </c>
      <c r="D223" s="211" t="s">
        <v>82</v>
      </c>
      <c r="F223" s="207" t="str">
        <f t="shared" si="3"/>
        <v/>
      </c>
      <c r="G223" s="207" t="str">
        <f t="shared" si="4"/>
        <v/>
      </c>
    </row>
    <row r="224" spans="1:7" x14ac:dyDescent="0.25">
      <c r="A224" s="145" t="s">
        <v>701</v>
      </c>
      <c r="B224" s="145" t="s">
        <v>702</v>
      </c>
      <c r="C224" s="208" t="s">
        <v>82</v>
      </c>
      <c r="D224" s="211" t="s">
        <v>82</v>
      </c>
      <c r="F224" s="207" t="str">
        <f t="shared" si="3"/>
        <v/>
      </c>
      <c r="G224" s="207" t="str">
        <f t="shared" si="4"/>
        <v/>
      </c>
    </row>
    <row r="225" spans="1:7" x14ac:dyDescent="0.25">
      <c r="A225" s="145" t="s">
        <v>703</v>
      </c>
      <c r="B225" s="145" t="s">
        <v>704</v>
      </c>
      <c r="C225" s="208" t="s">
        <v>82</v>
      </c>
      <c r="D225" s="211" t="s">
        <v>82</v>
      </c>
      <c r="F225" s="207" t="str">
        <f t="shared" si="3"/>
        <v/>
      </c>
      <c r="G225" s="207" t="str">
        <f t="shared" si="4"/>
        <v/>
      </c>
    </row>
    <row r="226" spans="1:7" x14ac:dyDescent="0.25">
      <c r="A226" s="145" t="s">
        <v>705</v>
      </c>
      <c r="B226" s="145" t="s">
        <v>706</v>
      </c>
      <c r="C226" s="208" t="s">
        <v>82</v>
      </c>
      <c r="D226" s="211" t="s">
        <v>82</v>
      </c>
      <c r="F226" s="207" t="str">
        <f t="shared" si="3"/>
        <v/>
      </c>
      <c r="G226" s="207" t="str">
        <f t="shared" si="4"/>
        <v/>
      </c>
    </row>
    <row r="227" spans="1:7" x14ac:dyDescent="0.25">
      <c r="A227" s="145" t="s">
        <v>707</v>
      </c>
      <c r="B227" s="175" t="s">
        <v>145</v>
      </c>
      <c r="C227" s="208">
        <f>SUM(C219:C226)</f>
        <v>0</v>
      </c>
      <c r="D227" s="211">
        <f>SUM(D219:D226)</f>
        <v>0</v>
      </c>
      <c r="F227" s="179">
        <f>SUM(F219:F226)</f>
        <v>0</v>
      </c>
      <c r="G227" s="179">
        <f>SUM(G219:G226)</f>
        <v>0</v>
      </c>
    </row>
    <row r="228" spans="1:7" outlineLevel="1" x14ac:dyDescent="0.25">
      <c r="A228" s="145" t="s">
        <v>708</v>
      </c>
      <c r="B228" s="162" t="s">
        <v>709</v>
      </c>
      <c r="C228" s="208"/>
      <c r="D228" s="211"/>
      <c r="F228" s="207" t="str">
        <f t="shared" si="3"/>
        <v/>
      </c>
      <c r="G228" s="207" t="str">
        <f t="shared" si="4"/>
        <v/>
      </c>
    </row>
    <row r="229" spans="1:7" outlineLevel="1" x14ac:dyDescent="0.25">
      <c r="A229" s="145" t="s">
        <v>710</v>
      </c>
      <c r="B229" s="162" t="s">
        <v>711</v>
      </c>
      <c r="C229" s="208"/>
      <c r="D229" s="211"/>
      <c r="F229" s="207" t="str">
        <f t="shared" si="3"/>
        <v/>
      </c>
      <c r="G229" s="207" t="str">
        <f t="shared" si="4"/>
        <v/>
      </c>
    </row>
    <row r="230" spans="1:7" outlineLevel="1" x14ac:dyDescent="0.25">
      <c r="A230" s="145" t="s">
        <v>712</v>
      </c>
      <c r="B230" s="162" t="s">
        <v>713</v>
      </c>
      <c r="C230" s="208"/>
      <c r="D230" s="211"/>
      <c r="F230" s="207" t="str">
        <f t="shared" si="3"/>
        <v/>
      </c>
      <c r="G230" s="207" t="str">
        <f t="shared" si="4"/>
        <v/>
      </c>
    </row>
    <row r="231" spans="1:7" outlineLevel="1" x14ac:dyDescent="0.25">
      <c r="A231" s="145" t="s">
        <v>714</v>
      </c>
      <c r="B231" s="162" t="s">
        <v>715</v>
      </c>
      <c r="C231" s="208"/>
      <c r="D231" s="211"/>
      <c r="F231" s="207" t="str">
        <f t="shared" si="3"/>
        <v/>
      </c>
      <c r="G231" s="207" t="str">
        <f t="shared" si="4"/>
        <v/>
      </c>
    </row>
    <row r="232" spans="1:7" outlineLevel="1" x14ac:dyDescent="0.25">
      <c r="A232" s="145" t="s">
        <v>716</v>
      </c>
      <c r="B232" s="162" t="s">
        <v>717</v>
      </c>
      <c r="C232" s="208"/>
      <c r="D232" s="211"/>
      <c r="F232" s="207" t="str">
        <f t="shared" si="3"/>
        <v/>
      </c>
      <c r="G232" s="207" t="str">
        <f t="shared" si="4"/>
        <v/>
      </c>
    </row>
    <row r="233" spans="1:7" outlineLevel="1" x14ac:dyDescent="0.25">
      <c r="A233" s="145" t="s">
        <v>718</v>
      </c>
      <c r="B233" s="162" t="s">
        <v>719</v>
      </c>
      <c r="C233" s="208"/>
      <c r="D233" s="211"/>
      <c r="F233" s="207" t="str">
        <f t="shared" si="3"/>
        <v/>
      </c>
      <c r="G233" s="207" t="str">
        <f t="shared" si="4"/>
        <v/>
      </c>
    </row>
    <row r="234" spans="1:7" outlineLevel="1" x14ac:dyDescent="0.25">
      <c r="A234" s="145" t="s">
        <v>720</v>
      </c>
      <c r="B234" s="162"/>
      <c r="F234" s="207"/>
      <c r="G234" s="207"/>
    </row>
    <row r="235" spans="1:7" outlineLevel="1" x14ac:dyDescent="0.25">
      <c r="A235" s="145" t="s">
        <v>721</v>
      </c>
      <c r="B235" s="162"/>
      <c r="F235" s="207"/>
      <c r="G235" s="207"/>
    </row>
    <row r="236" spans="1:7" outlineLevel="1" x14ac:dyDescent="0.25">
      <c r="A236" s="145" t="s">
        <v>722</v>
      </c>
      <c r="B236" s="162"/>
      <c r="F236" s="207"/>
      <c r="G236" s="207"/>
    </row>
    <row r="237" spans="1:7" ht="15" customHeight="1" x14ac:dyDescent="0.25">
      <c r="A237" s="156"/>
      <c r="B237" s="156" t="s">
        <v>723</v>
      </c>
      <c r="C237" s="156" t="s">
        <v>656</v>
      </c>
      <c r="D237" s="156" t="s">
        <v>657</v>
      </c>
      <c r="E237" s="163"/>
      <c r="F237" s="156" t="s">
        <v>486</v>
      </c>
      <c r="G237" s="156" t="s">
        <v>658</v>
      </c>
    </row>
    <row r="238" spans="1:7" x14ac:dyDescent="0.25">
      <c r="A238" s="145" t="s">
        <v>724</v>
      </c>
      <c r="B238" s="145" t="s">
        <v>689</v>
      </c>
      <c r="C238" s="179" t="s">
        <v>117</v>
      </c>
      <c r="F238" s="210"/>
      <c r="G238" s="210"/>
    </row>
    <row r="239" spans="1:7" x14ac:dyDescent="0.25">
      <c r="F239" s="210"/>
      <c r="G239" s="210"/>
    </row>
    <row r="240" spans="1:7" x14ac:dyDescent="0.25">
      <c r="B240" s="166" t="s">
        <v>690</v>
      </c>
      <c r="F240" s="210"/>
      <c r="G240" s="210"/>
    </row>
    <row r="241" spans="1:7" x14ac:dyDescent="0.25">
      <c r="A241" s="145" t="s">
        <v>725</v>
      </c>
      <c r="B241" s="145" t="s">
        <v>692</v>
      </c>
      <c r="C241" s="208" t="s">
        <v>117</v>
      </c>
      <c r="D241" s="211" t="s">
        <v>117</v>
      </c>
      <c r="F241" s="207" t="str">
        <f>IF($C$249=0,"",IF(C241="[Mark as ND1 if not relevant]","",C241/$C$249))</f>
        <v/>
      </c>
      <c r="G241" s="207" t="str">
        <f>IF($D$249=0,"",IF(D241="[Mark as ND1 if not relevant]","",D241/$D$249))</f>
        <v/>
      </c>
    </row>
    <row r="242" spans="1:7" x14ac:dyDescent="0.25">
      <c r="A242" s="145" t="s">
        <v>726</v>
      </c>
      <c r="B242" s="145" t="s">
        <v>694</v>
      </c>
      <c r="C242" s="208" t="s">
        <v>117</v>
      </c>
      <c r="D242" s="211" t="s">
        <v>117</v>
      </c>
      <c r="F242" s="207" t="str">
        <f t="shared" ref="F242:F248" si="5">IF($C$249=0,"",IF(C242="[Mark as ND1 if not relevant]","",C242/$C$249))</f>
        <v/>
      </c>
      <c r="G242" s="207" t="str">
        <f t="shared" ref="G242:G248" si="6">IF($D$249=0,"",IF(D242="[Mark as ND1 if not relevant]","",D242/$D$249))</f>
        <v/>
      </c>
    </row>
    <row r="243" spans="1:7" x14ac:dyDescent="0.25">
      <c r="A243" s="145" t="s">
        <v>727</v>
      </c>
      <c r="B243" s="145" t="s">
        <v>696</v>
      </c>
      <c r="C243" s="208" t="s">
        <v>117</v>
      </c>
      <c r="D243" s="211" t="s">
        <v>117</v>
      </c>
      <c r="F243" s="207" t="str">
        <f t="shared" si="5"/>
        <v/>
      </c>
      <c r="G243" s="207" t="str">
        <f t="shared" si="6"/>
        <v/>
      </c>
    </row>
    <row r="244" spans="1:7" x14ac:dyDescent="0.25">
      <c r="A244" s="145" t="s">
        <v>728</v>
      </c>
      <c r="B244" s="145" t="s">
        <v>698</v>
      </c>
      <c r="C244" s="208" t="s">
        <v>117</v>
      </c>
      <c r="D244" s="211" t="s">
        <v>117</v>
      </c>
      <c r="F244" s="207" t="str">
        <f t="shared" si="5"/>
        <v/>
      </c>
      <c r="G244" s="207" t="str">
        <f t="shared" si="6"/>
        <v/>
      </c>
    </row>
    <row r="245" spans="1:7" x14ac:dyDescent="0.25">
      <c r="A245" s="145" t="s">
        <v>729</v>
      </c>
      <c r="B245" s="145" t="s">
        <v>700</v>
      </c>
      <c r="C245" s="208" t="s">
        <v>117</v>
      </c>
      <c r="D245" s="211" t="s">
        <v>117</v>
      </c>
      <c r="F245" s="207" t="str">
        <f t="shared" si="5"/>
        <v/>
      </c>
      <c r="G245" s="207" t="str">
        <f t="shared" si="6"/>
        <v/>
      </c>
    </row>
    <row r="246" spans="1:7" x14ac:dyDescent="0.25">
      <c r="A246" s="145" t="s">
        <v>730</v>
      </c>
      <c r="B246" s="145" t="s">
        <v>702</v>
      </c>
      <c r="C246" s="208" t="s">
        <v>117</v>
      </c>
      <c r="D246" s="211" t="s">
        <v>117</v>
      </c>
      <c r="F246" s="207" t="str">
        <f t="shared" si="5"/>
        <v/>
      </c>
      <c r="G246" s="207" t="str">
        <f t="shared" si="6"/>
        <v/>
      </c>
    </row>
    <row r="247" spans="1:7" x14ac:dyDescent="0.25">
      <c r="A247" s="145" t="s">
        <v>731</v>
      </c>
      <c r="B247" s="145" t="s">
        <v>704</v>
      </c>
      <c r="C247" s="208" t="s">
        <v>117</v>
      </c>
      <c r="D247" s="211" t="s">
        <v>117</v>
      </c>
      <c r="F247" s="207" t="str">
        <f t="shared" si="5"/>
        <v/>
      </c>
      <c r="G247" s="207" t="str">
        <f t="shared" si="6"/>
        <v/>
      </c>
    </row>
    <row r="248" spans="1:7" x14ac:dyDescent="0.25">
      <c r="A248" s="145" t="s">
        <v>732</v>
      </c>
      <c r="B248" s="145" t="s">
        <v>706</v>
      </c>
      <c r="C248" s="208" t="s">
        <v>117</v>
      </c>
      <c r="D248" s="211" t="s">
        <v>117</v>
      </c>
      <c r="F248" s="207" t="str">
        <f t="shared" si="5"/>
        <v/>
      </c>
      <c r="G248" s="207" t="str">
        <f t="shared" si="6"/>
        <v/>
      </c>
    </row>
    <row r="249" spans="1:7" x14ac:dyDescent="0.25">
      <c r="A249" s="145" t="s">
        <v>733</v>
      </c>
      <c r="B249" s="175" t="s">
        <v>145</v>
      </c>
      <c r="C249" s="208">
        <f>SUM(C241:C248)</f>
        <v>0</v>
      </c>
      <c r="D249" s="211">
        <f>SUM(D241:D248)</f>
        <v>0</v>
      </c>
      <c r="F249" s="179">
        <f>SUM(F241:F248)</f>
        <v>0</v>
      </c>
      <c r="G249" s="179">
        <f>SUM(G241:G248)</f>
        <v>0</v>
      </c>
    </row>
    <row r="250" spans="1:7" outlineLevel="1" x14ac:dyDescent="0.25">
      <c r="A250" s="145" t="s">
        <v>734</v>
      </c>
      <c r="B250" s="162" t="s">
        <v>709</v>
      </c>
      <c r="C250" s="208"/>
      <c r="D250" s="211"/>
      <c r="F250" s="207" t="str">
        <f t="shared" ref="F250:F255" si="7">IF($C$249=0,"",IF(C250="[for completion]","",C250/$C$249))</f>
        <v/>
      </c>
      <c r="G250" s="207" t="str">
        <f t="shared" ref="G250:G255" si="8">IF($D$249=0,"",IF(D250="[for completion]","",D250/$D$249))</f>
        <v/>
      </c>
    </row>
    <row r="251" spans="1:7" outlineLevel="1" x14ac:dyDescent="0.25">
      <c r="A251" s="145" t="s">
        <v>735</v>
      </c>
      <c r="B251" s="162" t="s">
        <v>711</v>
      </c>
      <c r="C251" s="208"/>
      <c r="D251" s="211"/>
      <c r="F251" s="207" t="str">
        <f t="shared" si="7"/>
        <v/>
      </c>
      <c r="G251" s="207" t="str">
        <f t="shared" si="8"/>
        <v/>
      </c>
    </row>
    <row r="252" spans="1:7" outlineLevel="1" x14ac:dyDescent="0.25">
      <c r="A252" s="145" t="s">
        <v>736</v>
      </c>
      <c r="B252" s="162" t="s">
        <v>713</v>
      </c>
      <c r="C252" s="208"/>
      <c r="D252" s="211"/>
      <c r="F252" s="207" t="str">
        <f t="shared" si="7"/>
        <v/>
      </c>
      <c r="G252" s="207" t="str">
        <f t="shared" si="8"/>
        <v/>
      </c>
    </row>
    <row r="253" spans="1:7" outlineLevel="1" x14ac:dyDescent="0.25">
      <c r="A253" s="145" t="s">
        <v>737</v>
      </c>
      <c r="B253" s="162" t="s">
        <v>715</v>
      </c>
      <c r="C253" s="208"/>
      <c r="D253" s="211"/>
      <c r="F253" s="207" t="str">
        <f t="shared" si="7"/>
        <v/>
      </c>
      <c r="G253" s="207" t="str">
        <f t="shared" si="8"/>
        <v/>
      </c>
    </row>
    <row r="254" spans="1:7" outlineLevel="1" x14ac:dyDescent="0.25">
      <c r="A254" s="145" t="s">
        <v>738</v>
      </c>
      <c r="B254" s="162" t="s">
        <v>717</v>
      </c>
      <c r="C254" s="208"/>
      <c r="D254" s="211"/>
      <c r="F254" s="207" t="str">
        <f t="shared" si="7"/>
        <v/>
      </c>
      <c r="G254" s="207" t="str">
        <f t="shared" si="8"/>
        <v/>
      </c>
    </row>
    <row r="255" spans="1:7" outlineLevel="1" x14ac:dyDescent="0.25">
      <c r="A255" s="145" t="s">
        <v>739</v>
      </c>
      <c r="B255" s="162" t="s">
        <v>719</v>
      </c>
      <c r="C255" s="208"/>
      <c r="D255" s="211"/>
      <c r="F255" s="207" t="str">
        <f t="shared" si="7"/>
        <v/>
      </c>
      <c r="G255" s="207" t="str">
        <f t="shared" si="8"/>
        <v/>
      </c>
    </row>
    <row r="256" spans="1:7" outlineLevel="1" x14ac:dyDescent="0.25">
      <c r="A256" s="145" t="s">
        <v>740</v>
      </c>
      <c r="B256" s="162"/>
      <c r="F256" s="159"/>
      <c r="G256" s="159"/>
    </row>
    <row r="257" spans="1:14" outlineLevel="1" x14ac:dyDescent="0.25">
      <c r="A257" s="145" t="s">
        <v>741</v>
      </c>
      <c r="B257" s="162"/>
      <c r="F257" s="159"/>
      <c r="G257" s="159"/>
    </row>
    <row r="258" spans="1:14" outlineLevel="1" x14ac:dyDescent="0.25">
      <c r="A258" s="145" t="s">
        <v>742</v>
      </c>
      <c r="B258" s="162"/>
      <c r="F258" s="159"/>
      <c r="G258" s="159"/>
    </row>
    <row r="259" spans="1:14" ht="15" customHeight="1" x14ac:dyDescent="0.25">
      <c r="A259" s="156"/>
      <c r="B259" s="321" t="s">
        <v>743</v>
      </c>
      <c r="C259" s="156" t="s">
        <v>486</v>
      </c>
      <c r="D259" s="156"/>
      <c r="E259" s="163"/>
      <c r="F259" s="156"/>
      <c r="G259" s="156"/>
    </row>
    <row r="260" spans="1:14" x14ac:dyDescent="0.25">
      <c r="A260" s="145" t="s">
        <v>744</v>
      </c>
      <c r="B260" s="145" t="s">
        <v>745</v>
      </c>
      <c r="C260" s="179" t="s">
        <v>82</v>
      </c>
      <c r="E260" s="161"/>
      <c r="F260" s="161"/>
      <c r="G260" s="161"/>
    </row>
    <row r="261" spans="1:14" x14ac:dyDescent="0.25">
      <c r="A261" s="145" t="s">
        <v>746</v>
      </c>
      <c r="B261" s="145" t="s">
        <v>747</v>
      </c>
      <c r="C261" s="179" t="s">
        <v>82</v>
      </c>
      <c r="E261" s="161"/>
      <c r="F261" s="161"/>
    </row>
    <row r="262" spans="1:14" x14ac:dyDescent="0.25">
      <c r="A262" s="145" t="s">
        <v>748</v>
      </c>
      <c r="B262" s="145" t="s">
        <v>749</v>
      </c>
      <c r="C262" s="179" t="s">
        <v>82</v>
      </c>
      <c r="E262" s="161"/>
      <c r="F262" s="161"/>
    </row>
    <row r="263" spans="1:14" s="263" customFormat="1" x14ac:dyDescent="0.25">
      <c r="A263" s="264" t="s">
        <v>750</v>
      </c>
      <c r="B263" s="264" t="s">
        <v>2234</v>
      </c>
      <c r="C263" s="265" t="s">
        <v>82</v>
      </c>
      <c r="D263" s="264"/>
      <c r="E263" s="231"/>
      <c r="F263" s="231"/>
      <c r="G263" s="262"/>
    </row>
    <row r="264" spans="1:14" x14ac:dyDescent="0.25">
      <c r="A264" s="264" t="s">
        <v>1392</v>
      </c>
      <c r="B264" s="166" t="s">
        <v>1384</v>
      </c>
      <c r="C264" s="179" t="s">
        <v>82</v>
      </c>
      <c r="D264" s="172"/>
      <c r="E264" s="172"/>
      <c r="F264" s="173"/>
      <c r="G264" s="173"/>
      <c r="H264" s="141"/>
      <c r="I264" s="145"/>
      <c r="J264" s="145"/>
      <c r="K264" s="145"/>
      <c r="L264" s="141"/>
      <c r="M264" s="141"/>
      <c r="N264" s="141"/>
    </row>
    <row r="265" spans="1:14" x14ac:dyDescent="0.25">
      <c r="A265" s="264" t="s">
        <v>2235</v>
      </c>
      <c r="B265" s="145" t="s">
        <v>143</v>
      </c>
      <c r="C265" s="179" t="s">
        <v>82</v>
      </c>
      <c r="E265" s="161"/>
      <c r="F265" s="161"/>
    </row>
    <row r="266" spans="1:14" outlineLevel="1" x14ac:dyDescent="0.25">
      <c r="A266" s="145" t="s">
        <v>751</v>
      </c>
      <c r="B266" s="162" t="s">
        <v>753</v>
      </c>
      <c r="C266" s="215"/>
      <c r="E266" s="161"/>
      <c r="F266" s="161"/>
    </row>
    <row r="267" spans="1:14" outlineLevel="1" x14ac:dyDescent="0.25">
      <c r="A267" s="264" t="s">
        <v>752</v>
      </c>
      <c r="B267" s="162" t="s">
        <v>755</v>
      </c>
      <c r="C267" s="179"/>
      <c r="E267" s="161"/>
      <c r="F267" s="161"/>
    </row>
    <row r="268" spans="1:14" outlineLevel="1" x14ac:dyDescent="0.25">
      <c r="A268" s="264" t="s">
        <v>754</v>
      </c>
      <c r="B268" s="162" t="s">
        <v>757</v>
      </c>
      <c r="C268" s="179"/>
      <c r="E268" s="161"/>
      <c r="F268" s="161"/>
    </row>
    <row r="269" spans="1:14" outlineLevel="1" x14ac:dyDescent="0.25">
      <c r="A269" s="264" t="s">
        <v>756</v>
      </c>
      <c r="B269" s="162" t="s">
        <v>759</v>
      </c>
      <c r="C269" s="179"/>
      <c r="E269" s="161"/>
      <c r="F269" s="161"/>
    </row>
    <row r="270" spans="1:14" outlineLevel="1" x14ac:dyDescent="0.25">
      <c r="A270" s="264" t="s">
        <v>758</v>
      </c>
      <c r="B270" s="162" t="s">
        <v>147</v>
      </c>
      <c r="C270" s="179"/>
      <c r="E270" s="161"/>
      <c r="F270" s="161"/>
    </row>
    <row r="271" spans="1:14" outlineLevel="1" x14ac:dyDescent="0.25">
      <c r="A271" s="264" t="s">
        <v>760</v>
      </c>
      <c r="B271" s="162" t="s">
        <v>147</v>
      </c>
      <c r="C271" s="179"/>
      <c r="E271" s="161"/>
      <c r="F271" s="161"/>
    </row>
    <row r="272" spans="1:14" outlineLevel="1" x14ac:dyDescent="0.25">
      <c r="A272" s="264" t="s">
        <v>761</v>
      </c>
      <c r="B272" s="162" t="s">
        <v>147</v>
      </c>
      <c r="C272" s="179"/>
      <c r="E272" s="161"/>
      <c r="F272" s="161"/>
    </row>
    <row r="273" spans="1:7" outlineLevel="1" x14ac:dyDescent="0.25">
      <c r="A273" s="264" t="s">
        <v>762</v>
      </c>
      <c r="B273" s="162" t="s">
        <v>147</v>
      </c>
      <c r="C273" s="179"/>
      <c r="E273" s="161"/>
      <c r="F273" s="161"/>
    </row>
    <row r="274" spans="1:7" outlineLevel="1" x14ac:dyDescent="0.25">
      <c r="A274" s="264" t="s">
        <v>763</v>
      </c>
      <c r="B274" s="162" t="s">
        <v>147</v>
      </c>
      <c r="C274" s="179"/>
      <c r="E274" s="161"/>
      <c r="F274" s="161"/>
    </row>
    <row r="275" spans="1:7" outlineLevel="1" x14ac:dyDescent="0.25">
      <c r="A275" s="264" t="s">
        <v>764</v>
      </c>
      <c r="B275" s="162" t="s">
        <v>147</v>
      </c>
      <c r="C275" s="179"/>
      <c r="E275" s="161"/>
      <c r="F275" s="161"/>
    </row>
    <row r="276" spans="1:7" ht="15" customHeight="1" x14ac:dyDescent="0.25">
      <c r="A276" s="156"/>
      <c r="B276" s="321" t="s">
        <v>765</v>
      </c>
      <c r="C276" s="156" t="s">
        <v>486</v>
      </c>
      <c r="D276" s="156"/>
      <c r="E276" s="163"/>
      <c r="F276" s="156"/>
      <c r="G276" s="158"/>
    </row>
    <row r="277" spans="1:7" x14ac:dyDescent="0.25">
      <c r="A277" s="145" t="s">
        <v>7</v>
      </c>
      <c r="B277" s="145" t="s">
        <v>1385</v>
      </c>
      <c r="C277" s="179" t="s">
        <v>82</v>
      </c>
      <c r="E277" s="141"/>
      <c r="F277" s="141"/>
    </row>
    <row r="278" spans="1:7" x14ac:dyDescent="0.25">
      <c r="A278" s="145" t="s">
        <v>766</v>
      </c>
      <c r="B278" s="145" t="s">
        <v>767</v>
      </c>
      <c r="C278" s="179" t="s">
        <v>82</v>
      </c>
      <c r="E278" s="141"/>
      <c r="F278" s="141"/>
    </row>
    <row r="279" spans="1:7" x14ac:dyDescent="0.25">
      <c r="A279" s="145" t="s">
        <v>768</v>
      </c>
      <c r="B279" s="145" t="s">
        <v>143</v>
      </c>
      <c r="C279" s="179" t="s">
        <v>82</v>
      </c>
      <c r="E279" s="141"/>
      <c r="F279" s="141"/>
    </row>
    <row r="280" spans="1:7" outlineLevel="1" x14ac:dyDescent="0.25">
      <c r="A280" s="145" t="s">
        <v>769</v>
      </c>
      <c r="C280" s="179"/>
      <c r="E280" s="141"/>
      <c r="F280" s="141"/>
    </row>
    <row r="281" spans="1:7" outlineLevel="1" x14ac:dyDescent="0.25">
      <c r="A281" s="145" t="s">
        <v>770</v>
      </c>
      <c r="C281" s="179"/>
      <c r="E281" s="141"/>
      <c r="F281" s="141"/>
    </row>
    <row r="282" spans="1:7" outlineLevel="1" x14ac:dyDescent="0.25">
      <c r="A282" s="145" t="s">
        <v>771</v>
      </c>
      <c r="C282" s="179"/>
      <c r="E282" s="141"/>
      <c r="F282" s="141"/>
    </row>
    <row r="283" spans="1:7" outlineLevel="1" x14ac:dyDescent="0.25">
      <c r="A283" s="145" t="s">
        <v>772</v>
      </c>
      <c r="C283" s="179"/>
      <c r="E283" s="141"/>
      <c r="F283" s="141"/>
    </row>
    <row r="284" spans="1:7" outlineLevel="1" x14ac:dyDescent="0.25">
      <c r="A284" s="145" t="s">
        <v>773</v>
      </c>
      <c r="C284" s="179"/>
      <c r="E284" s="141"/>
      <c r="F284" s="141"/>
    </row>
    <row r="285" spans="1:7" outlineLevel="1" x14ac:dyDescent="0.25">
      <c r="A285" s="145" t="s">
        <v>774</v>
      </c>
      <c r="C285" s="179"/>
      <c r="E285" s="141"/>
      <c r="F285" s="141"/>
    </row>
    <row r="286" spans="1:7" s="216" customFormat="1" x14ac:dyDescent="0.25">
      <c r="A286" s="157"/>
      <c r="B286" s="157" t="s">
        <v>2323</v>
      </c>
      <c r="C286" s="157" t="s">
        <v>112</v>
      </c>
      <c r="D286" s="157" t="s">
        <v>1667</v>
      </c>
      <c r="E286" s="157"/>
      <c r="F286" s="157" t="s">
        <v>486</v>
      </c>
      <c r="G286" s="157" t="s">
        <v>1926</v>
      </c>
    </row>
    <row r="287" spans="1:7" s="216" customFormat="1" x14ac:dyDescent="0.25">
      <c r="A287" s="329" t="s">
        <v>2006</v>
      </c>
      <c r="B287" s="252" t="s">
        <v>579</v>
      </c>
      <c r="C287" s="245" t="s">
        <v>82</v>
      </c>
      <c r="D287" s="251" t="s">
        <v>82</v>
      </c>
      <c r="E287" s="253"/>
      <c r="F287" s="244" t="str">
        <f>IF($C$305=0,"",IF(C287="[For completion]","",C287/$C$305))</f>
        <v/>
      </c>
      <c r="G287" s="244" t="str">
        <f>IF($D$305=0,"",IF(D287="[For completion]","",D287/$D$305))</f>
        <v/>
      </c>
    </row>
    <row r="288" spans="1:7" s="216" customFormat="1" x14ac:dyDescent="0.25">
      <c r="A288" s="329" t="s">
        <v>2007</v>
      </c>
      <c r="B288" s="252" t="s">
        <v>579</v>
      </c>
      <c r="C288" s="245" t="s">
        <v>82</v>
      </c>
      <c r="D288" s="251" t="s">
        <v>82</v>
      </c>
      <c r="E288" s="253"/>
      <c r="F288" s="244" t="str">
        <f t="shared" ref="F288:F304" si="9">IF($C$305=0,"",IF(C288="[For completion]","",C288/$C$305))</f>
        <v/>
      </c>
      <c r="G288" s="244" t="str">
        <f t="shared" ref="G288:G304" si="10">IF($D$305=0,"",IF(D288="[For completion]","",D288/$D$305))</f>
        <v/>
      </c>
    </row>
    <row r="289" spans="1:7" s="216" customFormat="1" x14ac:dyDescent="0.25">
      <c r="A289" s="329" t="s">
        <v>2008</v>
      </c>
      <c r="B289" s="252" t="s">
        <v>579</v>
      </c>
      <c r="C289" s="245" t="s">
        <v>82</v>
      </c>
      <c r="D289" s="251" t="s">
        <v>82</v>
      </c>
      <c r="E289" s="253"/>
      <c r="F289" s="244" t="str">
        <f t="shared" si="9"/>
        <v/>
      </c>
      <c r="G289" s="244" t="str">
        <f t="shared" si="10"/>
        <v/>
      </c>
    </row>
    <row r="290" spans="1:7" s="216" customFormat="1" x14ac:dyDescent="0.25">
      <c r="A290" s="329" t="s">
        <v>2009</v>
      </c>
      <c r="B290" s="252" t="s">
        <v>579</v>
      </c>
      <c r="C290" s="245" t="s">
        <v>82</v>
      </c>
      <c r="D290" s="251" t="s">
        <v>82</v>
      </c>
      <c r="E290" s="253"/>
      <c r="F290" s="244" t="str">
        <f t="shared" si="9"/>
        <v/>
      </c>
      <c r="G290" s="244" t="str">
        <f t="shared" si="10"/>
        <v/>
      </c>
    </row>
    <row r="291" spans="1:7" s="216" customFormat="1" x14ac:dyDescent="0.25">
      <c r="A291" s="329" t="s">
        <v>2010</v>
      </c>
      <c r="B291" s="252" t="s">
        <v>579</v>
      </c>
      <c r="C291" s="245" t="s">
        <v>82</v>
      </c>
      <c r="D291" s="251" t="s">
        <v>82</v>
      </c>
      <c r="E291" s="253"/>
      <c r="F291" s="244" t="str">
        <f t="shared" si="9"/>
        <v/>
      </c>
      <c r="G291" s="244" t="str">
        <f t="shared" si="10"/>
        <v/>
      </c>
    </row>
    <row r="292" spans="1:7" s="216" customFormat="1" x14ac:dyDescent="0.25">
      <c r="A292" s="329" t="s">
        <v>2011</v>
      </c>
      <c r="B292" s="252" t="s">
        <v>579</v>
      </c>
      <c r="C292" s="245" t="s">
        <v>82</v>
      </c>
      <c r="D292" s="251" t="s">
        <v>82</v>
      </c>
      <c r="E292" s="253"/>
      <c r="F292" s="244" t="str">
        <f t="shared" si="9"/>
        <v/>
      </c>
      <c r="G292" s="244" t="str">
        <f t="shared" si="10"/>
        <v/>
      </c>
    </row>
    <row r="293" spans="1:7" s="216" customFormat="1" x14ac:dyDescent="0.25">
      <c r="A293" s="329" t="s">
        <v>2012</v>
      </c>
      <c r="B293" s="252" t="s">
        <v>579</v>
      </c>
      <c r="C293" s="245" t="s">
        <v>82</v>
      </c>
      <c r="D293" s="251" t="s">
        <v>82</v>
      </c>
      <c r="E293" s="253"/>
      <c r="F293" s="244" t="str">
        <f t="shared" si="9"/>
        <v/>
      </c>
      <c r="G293" s="244" t="str">
        <f t="shared" si="10"/>
        <v/>
      </c>
    </row>
    <row r="294" spans="1:7" s="216" customFormat="1" x14ac:dyDescent="0.25">
      <c r="A294" s="329" t="s">
        <v>2013</v>
      </c>
      <c r="B294" s="252" t="s">
        <v>579</v>
      </c>
      <c r="C294" s="245" t="s">
        <v>82</v>
      </c>
      <c r="D294" s="251" t="s">
        <v>82</v>
      </c>
      <c r="E294" s="253"/>
      <c r="F294" s="244" t="str">
        <f t="shared" si="9"/>
        <v/>
      </c>
      <c r="G294" s="244" t="str">
        <f t="shared" si="10"/>
        <v/>
      </c>
    </row>
    <row r="295" spans="1:7" s="216" customFormat="1" x14ac:dyDescent="0.25">
      <c r="A295" s="329" t="s">
        <v>2014</v>
      </c>
      <c r="B295" s="270" t="s">
        <v>579</v>
      </c>
      <c r="C295" s="245" t="s">
        <v>82</v>
      </c>
      <c r="D295" s="251" t="s">
        <v>82</v>
      </c>
      <c r="E295" s="253"/>
      <c r="F295" s="244" t="str">
        <f t="shared" si="9"/>
        <v/>
      </c>
      <c r="G295" s="244" t="str">
        <f t="shared" si="10"/>
        <v/>
      </c>
    </row>
    <row r="296" spans="1:7" s="216" customFormat="1" x14ac:dyDescent="0.25">
      <c r="A296" s="329" t="s">
        <v>2015</v>
      </c>
      <c r="B296" s="252" t="s">
        <v>579</v>
      </c>
      <c r="C296" s="245" t="s">
        <v>82</v>
      </c>
      <c r="D296" s="251" t="s">
        <v>82</v>
      </c>
      <c r="E296" s="253"/>
      <c r="F296" s="244" t="str">
        <f t="shared" si="9"/>
        <v/>
      </c>
      <c r="G296" s="244" t="str">
        <f t="shared" si="10"/>
        <v/>
      </c>
    </row>
    <row r="297" spans="1:7" s="216" customFormat="1" x14ac:dyDescent="0.25">
      <c r="A297" s="329" t="s">
        <v>2016</v>
      </c>
      <c r="B297" s="252" t="s">
        <v>579</v>
      </c>
      <c r="C297" s="245" t="s">
        <v>82</v>
      </c>
      <c r="D297" s="251" t="s">
        <v>82</v>
      </c>
      <c r="E297" s="253"/>
      <c r="F297" s="244" t="str">
        <f t="shared" si="9"/>
        <v/>
      </c>
      <c r="G297" s="244" t="str">
        <f t="shared" si="10"/>
        <v/>
      </c>
    </row>
    <row r="298" spans="1:7" s="216" customFormat="1" x14ac:dyDescent="0.25">
      <c r="A298" s="329" t="s">
        <v>2017</v>
      </c>
      <c r="B298" s="252" t="s">
        <v>579</v>
      </c>
      <c r="C298" s="245" t="s">
        <v>82</v>
      </c>
      <c r="D298" s="251" t="s">
        <v>82</v>
      </c>
      <c r="E298" s="253"/>
      <c r="F298" s="244" t="str">
        <f t="shared" si="9"/>
        <v/>
      </c>
      <c r="G298" s="244" t="str">
        <f t="shared" si="10"/>
        <v/>
      </c>
    </row>
    <row r="299" spans="1:7" s="216" customFormat="1" x14ac:dyDescent="0.25">
      <c r="A299" s="329" t="s">
        <v>2018</v>
      </c>
      <c r="B299" s="252" t="s">
        <v>579</v>
      </c>
      <c r="C299" s="245" t="s">
        <v>82</v>
      </c>
      <c r="D299" s="251" t="s">
        <v>82</v>
      </c>
      <c r="E299" s="253"/>
      <c r="F299" s="244" t="str">
        <f t="shared" si="9"/>
        <v/>
      </c>
      <c r="G299" s="244" t="str">
        <f t="shared" si="10"/>
        <v/>
      </c>
    </row>
    <row r="300" spans="1:7" s="216" customFormat="1" x14ac:dyDescent="0.25">
      <c r="A300" s="329" t="s">
        <v>2019</v>
      </c>
      <c r="B300" s="252" t="s">
        <v>579</v>
      </c>
      <c r="C300" s="245" t="s">
        <v>82</v>
      </c>
      <c r="D300" s="251" t="s">
        <v>82</v>
      </c>
      <c r="E300" s="253"/>
      <c r="F300" s="244" t="str">
        <f t="shared" si="9"/>
        <v/>
      </c>
      <c r="G300" s="244" t="str">
        <f t="shared" si="10"/>
        <v/>
      </c>
    </row>
    <row r="301" spans="1:7" s="216" customFormat="1" x14ac:dyDescent="0.25">
      <c r="A301" s="329" t="s">
        <v>2020</v>
      </c>
      <c r="B301" s="252" t="s">
        <v>579</v>
      </c>
      <c r="C301" s="245" t="s">
        <v>82</v>
      </c>
      <c r="D301" s="251" t="s">
        <v>82</v>
      </c>
      <c r="E301" s="253"/>
      <c r="F301" s="244" t="str">
        <f t="shared" si="9"/>
        <v/>
      </c>
      <c r="G301" s="244" t="str">
        <f t="shared" si="10"/>
        <v/>
      </c>
    </row>
    <row r="302" spans="1:7" s="216" customFormat="1" x14ac:dyDescent="0.25">
      <c r="A302" s="329" t="s">
        <v>2021</v>
      </c>
      <c r="B302" s="252" t="s">
        <v>579</v>
      </c>
      <c r="C302" s="245" t="s">
        <v>82</v>
      </c>
      <c r="D302" s="251" t="s">
        <v>82</v>
      </c>
      <c r="E302" s="253"/>
      <c r="F302" s="244" t="str">
        <f t="shared" si="9"/>
        <v/>
      </c>
      <c r="G302" s="244" t="str">
        <f t="shared" si="10"/>
        <v/>
      </c>
    </row>
    <row r="303" spans="1:7" s="216" customFormat="1" x14ac:dyDescent="0.25">
      <c r="A303" s="329" t="s">
        <v>2022</v>
      </c>
      <c r="B303" s="252" t="s">
        <v>579</v>
      </c>
      <c r="C303" s="245" t="s">
        <v>82</v>
      </c>
      <c r="D303" s="251" t="s">
        <v>82</v>
      </c>
      <c r="E303" s="253"/>
      <c r="F303" s="244" t="str">
        <f t="shared" si="9"/>
        <v/>
      </c>
      <c r="G303" s="244" t="str">
        <f t="shared" si="10"/>
        <v/>
      </c>
    </row>
    <row r="304" spans="1:7" s="216" customFormat="1" x14ac:dyDescent="0.25">
      <c r="A304" s="329" t="s">
        <v>2023</v>
      </c>
      <c r="B304" s="252" t="s">
        <v>2061</v>
      </c>
      <c r="C304" s="245" t="s">
        <v>82</v>
      </c>
      <c r="D304" s="251" t="s">
        <v>82</v>
      </c>
      <c r="E304" s="253"/>
      <c r="F304" s="244" t="str">
        <f t="shared" si="9"/>
        <v/>
      </c>
      <c r="G304" s="244" t="str">
        <f t="shared" si="10"/>
        <v/>
      </c>
    </row>
    <row r="305" spans="1:7" s="216" customFormat="1" x14ac:dyDescent="0.25">
      <c r="A305" s="329" t="s">
        <v>2024</v>
      </c>
      <c r="B305" s="252" t="s">
        <v>145</v>
      </c>
      <c r="C305" s="245">
        <f>SUM(C287:C304)</f>
        <v>0</v>
      </c>
      <c r="D305" s="251">
        <f>SUM(D287:D304)</f>
        <v>0</v>
      </c>
      <c r="E305" s="253"/>
      <c r="F305" s="296">
        <f>SUM(F287:F304)</f>
        <v>0</v>
      </c>
      <c r="G305" s="296">
        <f>SUM(G287:G304)</f>
        <v>0</v>
      </c>
    </row>
    <row r="306" spans="1:7" s="216" customFormat="1" x14ac:dyDescent="0.25">
      <c r="A306" s="329" t="s">
        <v>2025</v>
      </c>
      <c r="B306" s="252"/>
      <c r="C306" s="251"/>
      <c r="D306" s="251"/>
      <c r="E306" s="253"/>
      <c r="F306" s="253"/>
      <c r="G306" s="253"/>
    </row>
    <row r="307" spans="1:7" s="216" customFormat="1" x14ac:dyDescent="0.25">
      <c r="A307" s="329" t="s">
        <v>2026</v>
      </c>
      <c r="B307" s="252"/>
      <c r="C307" s="251"/>
      <c r="D307" s="251"/>
      <c r="E307" s="253"/>
      <c r="F307" s="253"/>
      <c r="G307" s="253"/>
    </row>
    <row r="308" spans="1:7" s="216" customFormat="1" x14ac:dyDescent="0.25">
      <c r="A308" s="329" t="s">
        <v>2027</v>
      </c>
      <c r="B308" s="252"/>
      <c r="C308" s="251"/>
      <c r="D308" s="251"/>
      <c r="E308" s="253"/>
      <c r="F308" s="253"/>
      <c r="G308" s="253"/>
    </row>
    <row r="309" spans="1:7" s="258" customFormat="1" x14ac:dyDescent="0.25">
      <c r="A309" s="157"/>
      <c r="B309" s="157" t="s">
        <v>2361</v>
      </c>
      <c r="C309" s="157" t="s">
        <v>112</v>
      </c>
      <c r="D309" s="157" t="s">
        <v>1667</v>
      </c>
      <c r="E309" s="157"/>
      <c r="F309" s="157" t="s">
        <v>486</v>
      </c>
      <c r="G309" s="157" t="s">
        <v>1926</v>
      </c>
    </row>
    <row r="310" spans="1:7" s="258" customFormat="1" x14ac:dyDescent="0.25">
      <c r="A310" s="329" t="s">
        <v>2028</v>
      </c>
      <c r="B310" s="270" t="s">
        <v>579</v>
      </c>
      <c r="C310" s="245" t="s">
        <v>82</v>
      </c>
      <c r="D310" s="268" t="s">
        <v>82</v>
      </c>
      <c r="E310" s="271"/>
      <c r="F310" s="244" t="str">
        <f>IF($C$328=0,"",IF(C310="[For completion]","",C310/$C$328))</f>
        <v/>
      </c>
      <c r="G310" s="244" t="str">
        <f>IF($D$328=0,"",IF(D310="[For completion]","",D310/$D$328))</f>
        <v/>
      </c>
    </row>
    <row r="311" spans="1:7" s="258" customFormat="1" x14ac:dyDescent="0.25">
      <c r="A311" s="329" t="s">
        <v>2029</v>
      </c>
      <c r="B311" s="270" t="s">
        <v>579</v>
      </c>
      <c r="C311" s="245" t="s">
        <v>82</v>
      </c>
      <c r="D311" s="268" t="s">
        <v>82</v>
      </c>
      <c r="E311" s="271"/>
      <c r="F311" s="365" t="str">
        <f t="shared" ref="F311:F327" si="11">IF($C$328=0,"",IF(C311="[For completion]","",C311/$C$328))</f>
        <v/>
      </c>
      <c r="G311" s="365" t="str">
        <f t="shared" ref="G311:G327" si="12">IF($D$328=0,"",IF(D311="[For completion]","",D311/$D$328))</f>
        <v/>
      </c>
    </row>
    <row r="312" spans="1:7" s="258" customFormat="1" x14ac:dyDescent="0.25">
      <c r="A312" s="329" t="s">
        <v>2030</v>
      </c>
      <c r="B312" s="270" t="s">
        <v>579</v>
      </c>
      <c r="C312" s="245" t="s">
        <v>82</v>
      </c>
      <c r="D312" s="268" t="s">
        <v>82</v>
      </c>
      <c r="E312" s="271"/>
      <c r="F312" s="365" t="str">
        <f t="shared" si="11"/>
        <v/>
      </c>
      <c r="G312" s="365" t="str">
        <f t="shared" si="12"/>
        <v/>
      </c>
    </row>
    <row r="313" spans="1:7" s="258" customFormat="1" x14ac:dyDescent="0.25">
      <c r="A313" s="329" t="s">
        <v>2031</v>
      </c>
      <c r="B313" s="270" t="s">
        <v>579</v>
      </c>
      <c r="C313" s="245" t="s">
        <v>82</v>
      </c>
      <c r="D313" s="268" t="s">
        <v>82</v>
      </c>
      <c r="E313" s="271"/>
      <c r="F313" s="365" t="str">
        <f t="shared" si="11"/>
        <v/>
      </c>
      <c r="G313" s="365" t="str">
        <f t="shared" si="12"/>
        <v/>
      </c>
    </row>
    <row r="314" spans="1:7" s="258" customFormat="1" x14ac:dyDescent="0.25">
      <c r="A314" s="329" t="s">
        <v>2032</v>
      </c>
      <c r="B314" s="270" t="s">
        <v>579</v>
      </c>
      <c r="C314" s="245" t="s">
        <v>82</v>
      </c>
      <c r="D314" s="268" t="s">
        <v>82</v>
      </c>
      <c r="E314" s="271"/>
      <c r="F314" s="365" t="str">
        <f t="shared" si="11"/>
        <v/>
      </c>
      <c r="G314" s="365" t="str">
        <f t="shared" si="12"/>
        <v/>
      </c>
    </row>
    <row r="315" spans="1:7" s="258" customFormat="1" x14ac:dyDescent="0.25">
      <c r="A315" s="329" t="s">
        <v>2033</v>
      </c>
      <c r="B315" s="270" t="s">
        <v>579</v>
      </c>
      <c r="C315" s="245" t="s">
        <v>82</v>
      </c>
      <c r="D315" s="268" t="s">
        <v>82</v>
      </c>
      <c r="E315" s="271"/>
      <c r="F315" s="365" t="str">
        <f t="shared" si="11"/>
        <v/>
      </c>
      <c r="G315" s="365" t="str">
        <f t="shared" si="12"/>
        <v/>
      </c>
    </row>
    <row r="316" spans="1:7" s="258" customFormat="1" x14ac:dyDescent="0.25">
      <c r="A316" s="329" t="s">
        <v>2034</v>
      </c>
      <c r="B316" s="270" t="s">
        <v>579</v>
      </c>
      <c r="C316" s="245" t="s">
        <v>82</v>
      </c>
      <c r="D316" s="268" t="s">
        <v>82</v>
      </c>
      <c r="E316" s="271"/>
      <c r="F316" s="365" t="str">
        <f t="shared" si="11"/>
        <v/>
      </c>
      <c r="G316" s="365" t="str">
        <f t="shared" si="12"/>
        <v/>
      </c>
    </row>
    <row r="317" spans="1:7" s="258" customFormat="1" x14ac:dyDescent="0.25">
      <c r="A317" s="329" t="s">
        <v>2035</v>
      </c>
      <c r="B317" s="270" t="s">
        <v>579</v>
      </c>
      <c r="C317" s="245" t="s">
        <v>82</v>
      </c>
      <c r="D317" s="268" t="s">
        <v>82</v>
      </c>
      <c r="E317" s="271"/>
      <c r="F317" s="365" t="str">
        <f t="shared" si="11"/>
        <v/>
      </c>
      <c r="G317" s="365" t="str">
        <f t="shared" si="12"/>
        <v/>
      </c>
    </row>
    <row r="318" spans="1:7" s="258" customFormat="1" x14ac:dyDescent="0.25">
      <c r="A318" s="329" t="s">
        <v>2036</v>
      </c>
      <c r="B318" s="270" t="s">
        <v>579</v>
      </c>
      <c r="C318" s="245" t="s">
        <v>82</v>
      </c>
      <c r="D318" s="268" t="s">
        <v>82</v>
      </c>
      <c r="E318" s="271"/>
      <c r="F318" s="365" t="str">
        <f t="shared" si="11"/>
        <v/>
      </c>
      <c r="G318" s="365" t="str">
        <f t="shared" si="12"/>
        <v/>
      </c>
    </row>
    <row r="319" spans="1:7" s="258" customFormat="1" x14ac:dyDescent="0.25">
      <c r="A319" s="329" t="s">
        <v>2037</v>
      </c>
      <c r="B319" s="270" t="s">
        <v>579</v>
      </c>
      <c r="C319" s="245" t="s">
        <v>82</v>
      </c>
      <c r="D319" s="268" t="s">
        <v>82</v>
      </c>
      <c r="E319" s="271"/>
      <c r="F319" s="365" t="str">
        <f t="shared" si="11"/>
        <v/>
      </c>
      <c r="G319" s="365" t="str">
        <f t="shared" si="12"/>
        <v/>
      </c>
    </row>
    <row r="320" spans="1:7" s="258" customFormat="1" x14ac:dyDescent="0.25">
      <c r="A320" s="329" t="s">
        <v>2138</v>
      </c>
      <c r="B320" s="270" t="s">
        <v>579</v>
      </c>
      <c r="C320" s="245" t="s">
        <v>82</v>
      </c>
      <c r="D320" s="268" t="s">
        <v>82</v>
      </c>
      <c r="E320" s="271"/>
      <c r="F320" s="365" t="str">
        <f t="shared" si="11"/>
        <v/>
      </c>
      <c r="G320" s="365" t="str">
        <f t="shared" si="12"/>
        <v/>
      </c>
    </row>
    <row r="321" spans="1:7" s="258" customFormat="1" x14ac:dyDescent="0.25">
      <c r="A321" s="329" t="s">
        <v>2180</v>
      </c>
      <c r="B321" s="270" t="s">
        <v>579</v>
      </c>
      <c r="C321" s="245" t="s">
        <v>82</v>
      </c>
      <c r="D321" s="268" t="s">
        <v>82</v>
      </c>
      <c r="E321" s="271"/>
      <c r="F321" s="365" t="str">
        <f>IF($C$328=0,"",IF(C321="[For completion]","",C321/$C$328))</f>
        <v/>
      </c>
      <c r="G321" s="365" t="str">
        <f t="shared" si="12"/>
        <v/>
      </c>
    </row>
    <row r="322" spans="1:7" s="258" customFormat="1" x14ac:dyDescent="0.25">
      <c r="A322" s="329" t="s">
        <v>2181</v>
      </c>
      <c r="B322" s="270" t="s">
        <v>579</v>
      </c>
      <c r="C322" s="245" t="s">
        <v>82</v>
      </c>
      <c r="D322" s="268" t="s">
        <v>82</v>
      </c>
      <c r="E322" s="271"/>
      <c r="F322" s="365" t="str">
        <f t="shared" si="11"/>
        <v/>
      </c>
      <c r="G322" s="365" t="str">
        <f t="shared" si="12"/>
        <v/>
      </c>
    </row>
    <row r="323" spans="1:7" s="258" customFormat="1" x14ac:dyDescent="0.25">
      <c r="A323" s="329" t="s">
        <v>2182</v>
      </c>
      <c r="B323" s="270" t="s">
        <v>579</v>
      </c>
      <c r="C323" s="245" t="s">
        <v>82</v>
      </c>
      <c r="D323" s="268" t="s">
        <v>82</v>
      </c>
      <c r="E323" s="271"/>
      <c r="F323" s="365" t="str">
        <f t="shared" si="11"/>
        <v/>
      </c>
      <c r="G323" s="365" t="str">
        <f t="shared" si="12"/>
        <v/>
      </c>
    </row>
    <row r="324" spans="1:7" s="258" customFormat="1" x14ac:dyDescent="0.25">
      <c r="A324" s="329" t="s">
        <v>2183</v>
      </c>
      <c r="B324" s="270" t="s">
        <v>579</v>
      </c>
      <c r="C324" s="245" t="s">
        <v>82</v>
      </c>
      <c r="D324" s="268" t="s">
        <v>82</v>
      </c>
      <c r="E324" s="271"/>
      <c r="F324" s="365" t="str">
        <f t="shared" si="11"/>
        <v/>
      </c>
      <c r="G324" s="365" t="str">
        <f t="shared" si="12"/>
        <v/>
      </c>
    </row>
    <row r="325" spans="1:7" s="258" customFormat="1" x14ac:dyDescent="0.25">
      <c r="A325" s="329" t="s">
        <v>2184</v>
      </c>
      <c r="B325" s="270" t="s">
        <v>579</v>
      </c>
      <c r="C325" s="245" t="s">
        <v>82</v>
      </c>
      <c r="D325" s="268" t="s">
        <v>82</v>
      </c>
      <c r="E325" s="271"/>
      <c r="F325" s="365" t="str">
        <f t="shared" si="11"/>
        <v/>
      </c>
      <c r="G325" s="365" t="str">
        <f t="shared" si="12"/>
        <v/>
      </c>
    </row>
    <row r="326" spans="1:7" s="258" customFormat="1" x14ac:dyDescent="0.25">
      <c r="A326" s="329" t="s">
        <v>2185</v>
      </c>
      <c r="B326" s="270" t="s">
        <v>579</v>
      </c>
      <c r="C326" s="245" t="s">
        <v>82</v>
      </c>
      <c r="D326" s="268" t="s">
        <v>82</v>
      </c>
      <c r="E326" s="271"/>
      <c r="F326" s="365" t="str">
        <f t="shared" si="11"/>
        <v/>
      </c>
      <c r="G326" s="365" t="str">
        <f t="shared" si="12"/>
        <v/>
      </c>
    </row>
    <row r="327" spans="1:7" s="258" customFormat="1" x14ac:dyDescent="0.25">
      <c r="A327" s="329" t="s">
        <v>2186</v>
      </c>
      <c r="B327" s="270" t="s">
        <v>2061</v>
      </c>
      <c r="C327" s="245" t="s">
        <v>82</v>
      </c>
      <c r="D327" s="268" t="s">
        <v>82</v>
      </c>
      <c r="E327" s="271"/>
      <c r="F327" s="365" t="str">
        <f t="shared" si="11"/>
        <v/>
      </c>
      <c r="G327" s="365" t="str">
        <f t="shared" si="12"/>
        <v/>
      </c>
    </row>
    <row r="328" spans="1:7" s="258" customFormat="1" x14ac:dyDescent="0.25">
      <c r="A328" s="329" t="s">
        <v>2187</v>
      </c>
      <c r="B328" s="270" t="s">
        <v>145</v>
      </c>
      <c r="C328" s="245">
        <f>SUM(C310:C327)</f>
        <v>0</v>
      </c>
      <c r="D328" s="268">
        <f>SUM(D310:D327)</f>
        <v>0</v>
      </c>
      <c r="E328" s="271"/>
      <c r="F328" s="296">
        <f>SUM(F310:F327)</f>
        <v>0</v>
      </c>
      <c r="G328" s="296">
        <f>SUM(G310:G327)</f>
        <v>0</v>
      </c>
    </row>
    <row r="329" spans="1:7" s="258" customFormat="1" x14ac:dyDescent="0.25">
      <c r="A329" s="329" t="s">
        <v>2038</v>
      </c>
      <c r="B329" s="270"/>
      <c r="C329" s="268"/>
      <c r="D329" s="268"/>
      <c r="E329" s="271"/>
      <c r="F329" s="271"/>
      <c r="G329" s="271"/>
    </row>
    <row r="330" spans="1:7" s="258" customFormat="1" x14ac:dyDescent="0.25">
      <c r="A330" s="329" t="s">
        <v>2188</v>
      </c>
      <c r="B330" s="270"/>
      <c r="C330" s="268"/>
      <c r="D330" s="268"/>
      <c r="E330" s="271"/>
      <c r="F330" s="271"/>
      <c r="G330" s="271"/>
    </row>
    <row r="331" spans="1:7" s="258" customFormat="1" x14ac:dyDescent="0.25">
      <c r="A331" s="329" t="s">
        <v>2189</v>
      </c>
      <c r="B331" s="270"/>
      <c r="C331" s="268"/>
      <c r="D331" s="268"/>
      <c r="E331" s="271"/>
      <c r="F331" s="271"/>
      <c r="G331" s="271"/>
    </row>
    <row r="332" spans="1:7" s="216" customFormat="1" x14ac:dyDescent="0.25">
      <c r="A332" s="157"/>
      <c r="B332" s="157" t="s">
        <v>2324</v>
      </c>
      <c r="C332" s="157" t="s">
        <v>112</v>
      </c>
      <c r="D332" s="157" t="s">
        <v>1667</v>
      </c>
      <c r="E332" s="157"/>
      <c r="F332" s="157" t="s">
        <v>486</v>
      </c>
      <c r="G332" s="157" t="s">
        <v>1926</v>
      </c>
    </row>
    <row r="333" spans="1:7" s="216" customFormat="1" x14ac:dyDescent="0.25">
      <c r="A333" s="329" t="s">
        <v>2190</v>
      </c>
      <c r="B333" s="252" t="s">
        <v>1660</v>
      </c>
      <c r="C333" s="245" t="s">
        <v>82</v>
      </c>
      <c r="D333" s="251" t="s">
        <v>82</v>
      </c>
      <c r="E333" s="253"/>
      <c r="F333" s="244" t="str">
        <f>IF($C$346=0,"",IF(C333="[For completion]","",C333/$C$346))</f>
        <v/>
      </c>
      <c r="G333" s="244" t="str">
        <f>IF($D$346=0,"",IF(D333="[For completion]","",D333/$D$346))</f>
        <v/>
      </c>
    </row>
    <row r="334" spans="1:7" s="216" customFormat="1" x14ac:dyDescent="0.25">
      <c r="A334" s="329" t="s">
        <v>2191</v>
      </c>
      <c r="B334" s="252" t="s">
        <v>1661</v>
      </c>
      <c r="C334" s="245" t="s">
        <v>82</v>
      </c>
      <c r="D334" s="251" t="s">
        <v>82</v>
      </c>
      <c r="E334" s="253"/>
      <c r="F334" s="365" t="str">
        <f t="shared" ref="F334:F345" si="13">IF($C$346=0,"",IF(C334="[For completion]","",C334/$C$346))</f>
        <v/>
      </c>
      <c r="G334" s="365" t="str">
        <f t="shared" ref="G334:G345" si="14">IF($D$346=0,"",IF(D334="[For completion]","",D334/$D$346))</f>
        <v/>
      </c>
    </row>
    <row r="335" spans="1:7" s="216" customFormat="1" x14ac:dyDescent="0.25">
      <c r="A335" s="329" t="s">
        <v>2192</v>
      </c>
      <c r="B335" s="344" t="s">
        <v>2342</v>
      </c>
      <c r="C335" s="245" t="s">
        <v>82</v>
      </c>
      <c r="D335" s="251" t="s">
        <v>82</v>
      </c>
      <c r="E335" s="253"/>
      <c r="F335" s="365" t="str">
        <f t="shared" si="13"/>
        <v/>
      </c>
      <c r="G335" s="365" t="str">
        <f t="shared" si="14"/>
        <v/>
      </c>
    </row>
    <row r="336" spans="1:7" s="216" customFormat="1" x14ac:dyDescent="0.25">
      <c r="A336" s="329" t="s">
        <v>2193</v>
      </c>
      <c r="B336" s="252" t="s">
        <v>1662</v>
      </c>
      <c r="C336" s="245" t="s">
        <v>82</v>
      </c>
      <c r="D336" s="251" t="s">
        <v>82</v>
      </c>
      <c r="E336" s="253"/>
      <c r="F336" s="365" t="str">
        <f t="shared" si="13"/>
        <v/>
      </c>
      <c r="G336" s="365" t="str">
        <f t="shared" si="14"/>
        <v/>
      </c>
    </row>
    <row r="337" spans="1:7" s="216" customFormat="1" x14ac:dyDescent="0.25">
      <c r="A337" s="329" t="s">
        <v>2194</v>
      </c>
      <c r="B337" s="252" t="s">
        <v>1663</v>
      </c>
      <c r="C337" s="245" t="s">
        <v>82</v>
      </c>
      <c r="D337" s="251" t="s">
        <v>82</v>
      </c>
      <c r="E337" s="253"/>
      <c r="F337" s="365" t="str">
        <f t="shared" si="13"/>
        <v/>
      </c>
      <c r="G337" s="365" t="str">
        <f t="shared" si="14"/>
        <v/>
      </c>
    </row>
    <row r="338" spans="1:7" s="216" customFormat="1" x14ac:dyDescent="0.25">
      <c r="A338" s="329" t="s">
        <v>2195</v>
      </c>
      <c r="B338" s="252" t="s">
        <v>1664</v>
      </c>
      <c r="C338" s="245" t="s">
        <v>82</v>
      </c>
      <c r="D338" s="251" t="s">
        <v>82</v>
      </c>
      <c r="E338" s="253"/>
      <c r="F338" s="365" t="str">
        <f t="shared" si="13"/>
        <v/>
      </c>
      <c r="G338" s="365" t="str">
        <f t="shared" si="14"/>
        <v/>
      </c>
    </row>
    <row r="339" spans="1:7" s="216" customFormat="1" x14ac:dyDescent="0.25">
      <c r="A339" s="329" t="s">
        <v>2196</v>
      </c>
      <c r="B339" s="252" t="s">
        <v>1665</v>
      </c>
      <c r="C339" s="245" t="s">
        <v>82</v>
      </c>
      <c r="D339" s="251" t="s">
        <v>82</v>
      </c>
      <c r="E339" s="253"/>
      <c r="F339" s="365" t="str">
        <f t="shared" si="13"/>
        <v/>
      </c>
      <c r="G339" s="365" t="str">
        <f t="shared" si="14"/>
        <v/>
      </c>
    </row>
    <row r="340" spans="1:7" s="216" customFormat="1" x14ac:dyDescent="0.25">
      <c r="A340" s="329" t="s">
        <v>2197</v>
      </c>
      <c r="B340" s="252" t="s">
        <v>1666</v>
      </c>
      <c r="C340" s="245" t="s">
        <v>82</v>
      </c>
      <c r="D340" s="251" t="s">
        <v>82</v>
      </c>
      <c r="E340" s="253"/>
      <c r="F340" s="365" t="str">
        <f t="shared" si="13"/>
        <v/>
      </c>
      <c r="G340" s="365" t="str">
        <f t="shared" si="14"/>
        <v/>
      </c>
    </row>
    <row r="341" spans="1:7" s="216" customFormat="1" x14ac:dyDescent="0.25">
      <c r="A341" s="367" t="s">
        <v>2198</v>
      </c>
      <c r="B341" s="368" t="s">
        <v>2718</v>
      </c>
      <c r="C341" s="245" t="s">
        <v>82</v>
      </c>
      <c r="D341" s="367" t="s">
        <v>82</v>
      </c>
      <c r="E341" s="377"/>
      <c r="F341" s="365" t="str">
        <f t="shared" si="13"/>
        <v/>
      </c>
      <c r="G341" s="365" t="str">
        <f t="shared" si="14"/>
        <v/>
      </c>
    </row>
    <row r="342" spans="1:7" s="216" customFormat="1" x14ac:dyDescent="0.25">
      <c r="A342" s="367" t="s">
        <v>2199</v>
      </c>
      <c r="B342" s="367" t="s">
        <v>2721</v>
      </c>
      <c r="C342" s="245" t="s">
        <v>82</v>
      </c>
      <c r="D342" s="367" t="s">
        <v>82</v>
      </c>
      <c r="E342" s="108"/>
      <c r="F342" s="365" t="str">
        <f t="shared" si="13"/>
        <v/>
      </c>
      <c r="G342" s="365" t="str">
        <f t="shared" si="14"/>
        <v/>
      </c>
    </row>
    <row r="343" spans="1:7" s="216" customFormat="1" x14ac:dyDescent="0.25">
      <c r="A343" s="367" t="s">
        <v>2200</v>
      </c>
      <c r="B343" s="367" t="s">
        <v>2719</v>
      </c>
      <c r="C343" s="245" t="s">
        <v>82</v>
      </c>
      <c r="D343" s="367" t="s">
        <v>82</v>
      </c>
      <c r="E343" s="108"/>
      <c r="F343" s="365" t="str">
        <f t="shared" si="13"/>
        <v/>
      </c>
      <c r="G343" s="365" t="str">
        <f t="shared" si="14"/>
        <v/>
      </c>
    </row>
    <row r="344" spans="1:7" s="361" customFormat="1" x14ac:dyDescent="0.25">
      <c r="A344" s="367" t="s">
        <v>2715</v>
      </c>
      <c r="B344" s="368" t="s">
        <v>2720</v>
      </c>
      <c r="C344" s="245" t="s">
        <v>82</v>
      </c>
      <c r="D344" s="367" t="s">
        <v>82</v>
      </c>
      <c r="E344" s="377"/>
      <c r="F344" s="365" t="str">
        <f t="shared" si="13"/>
        <v/>
      </c>
      <c r="G344" s="365" t="str">
        <f t="shared" si="14"/>
        <v/>
      </c>
    </row>
    <row r="345" spans="1:7" s="361" customFormat="1" x14ac:dyDescent="0.25">
      <c r="A345" s="367" t="s">
        <v>2716</v>
      </c>
      <c r="B345" s="367" t="s">
        <v>2061</v>
      </c>
      <c r="C345" s="245" t="s">
        <v>82</v>
      </c>
      <c r="D345" s="367" t="s">
        <v>82</v>
      </c>
      <c r="E345" s="108"/>
      <c r="F345" s="365" t="str">
        <f t="shared" si="13"/>
        <v/>
      </c>
      <c r="G345" s="365" t="str">
        <f t="shared" si="14"/>
        <v/>
      </c>
    </row>
    <row r="346" spans="1:7" s="361" customFormat="1" x14ac:dyDescent="0.25">
      <c r="A346" s="367" t="s">
        <v>2717</v>
      </c>
      <c r="B346" s="368" t="s">
        <v>145</v>
      </c>
      <c r="C346" s="245">
        <f>SUM(C333:C345)</f>
        <v>0</v>
      </c>
      <c r="D346" s="367">
        <f>SUM(D333:D345)</f>
        <v>0</v>
      </c>
      <c r="E346" s="377"/>
      <c r="F346" s="378">
        <f>SUM(F333:F345)</f>
        <v>0</v>
      </c>
      <c r="G346" s="378">
        <f>SUM(G333:G345)</f>
        <v>0</v>
      </c>
    </row>
    <row r="347" spans="1:7" s="361" customFormat="1" x14ac:dyDescent="0.25">
      <c r="A347" s="367" t="s">
        <v>2201</v>
      </c>
      <c r="B347" s="368"/>
      <c r="C347" s="245"/>
      <c r="D347" s="367"/>
      <c r="E347" s="377"/>
      <c r="F347" s="378"/>
      <c r="G347" s="378"/>
    </row>
    <row r="348" spans="1:7" s="361" customFormat="1" x14ac:dyDescent="0.25">
      <c r="A348" s="367" t="s">
        <v>2722</v>
      </c>
      <c r="B348" s="368"/>
      <c r="C348" s="245"/>
      <c r="D348" s="367"/>
      <c r="E348" s="377"/>
      <c r="F348" s="378"/>
      <c r="G348" s="378"/>
    </row>
    <row r="349" spans="1:7" s="361" customFormat="1" x14ac:dyDescent="0.25">
      <c r="A349" s="367" t="s">
        <v>2723</v>
      </c>
      <c r="B349" s="108"/>
      <c r="C349" s="108"/>
      <c r="D349" s="108"/>
      <c r="E349" s="108"/>
      <c r="F349" s="108"/>
      <c r="G349" s="108"/>
    </row>
    <row r="350" spans="1:7" s="361" customFormat="1" x14ac:dyDescent="0.25">
      <c r="A350" s="367" t="s">
        <v>2724</v>
      </c>
      <c r="B350" s="108"/>
      <c r="C350" s="108"/>
      <c r="D350" s="108"/>
      <c r="E350" s="108"/>
      <c r="F350" s="108"/>
      <c r="G350" s="108"/>
    </row>
    <row r="351" spans="1:7" s="361" customFormat="1" x14ac:dyDescent="0.25">
      <c r="A351" s="367" t="s">
        <v>2725</v>
      </c>
      <c r="B351" s="368"/>
      <c r="C351" s="245"/>
      <c r="D351" s="367"/>
      <c r="E351" s="377"/>
      <c r="F351" s="378"/>
      <c r="G351" s="378"/>
    </row>
    <row r="352" spans="1:7" s="361" customFormat="1" x14ac:dyDescent="0.25">
      <c r="A352" s="367" t="s">
        <v>2726</v>
      </c>
      <c r="B352" s="368"/>
      <c r="C352" s="245"/>
      <c r="D352" s="367"/>
      <c r="E352" s="377"/>
      <c r="F352" s="378"/>
      <c r="G352" s="378"/>
    </row>
    <row r="353" spans="1:7" s="361" customFormat="1" x14ac:dyDescent="0.25">
      <c r="A353" s="367" t="s">
        <v>2727</v>
      </c>
      <c r="B353" s="368"/>
      <c r="C353" s="245"/>
      <c r="D353" s="367"/>
      <c r="E353" s="377"/>
      <c r="F353" s="378"/>
      <c r="G353" s="378"/>
    </row>
    <row r="354" spans="1:7" s="361" customFormat="1" x14ac:dyDescent="0.25">
      <c r="A354" s="367" t="s">
        <v>2728</v>
      </c>
      <c r="B354" s="368"/>
      <c r="C354" s="245"/>
      <c r="D354" s="367"/>
      <c r="E354" s="377"/>
      <c r="F354" s="378"/>
      <c r="G354" s="378"/>
    </row>
    <row r="355" spans="1:7" s="216" customFormat="1" x14ac:dyDescent="0.25">
      <c r="A355" s="367" t="s">
        <v>2729</v>
      </c>
      <c r="B355" s="368"/>
      <c r="C355" s="367"/>
      <c r="D355" s="367"/>
      <c r="E355" s="377"/>
      <c r="F355" s="377"/>
      <c r="G355" s="377"/>
    </row>
    <row r="356" spans="1:7" s="361" customFormat="1" x14ac:dyDescent="0.25">
      <c r="A356" s="367" t="s">
        <v>2745</v>
      </c>
      <c r="B356" s="368"/>
      <c r="C356" s="367"/>
      <c r="D356" s="367"/>
      <c r="E356" s="377"/>
      <c r="F356" s="377"/>
      <c r="G356" s="377"/>
    </row>
    <row r="357" spans="1:7" s="216" customFormat="1" x14ac:dyDescent="0.25">
      <c r="A357" s="157"/>
      <c r="B357" s="157" t="s">
        <v>2325</v>
      </c>
      <c r="C357" s="157" t="s">
        <v>112</v>
      </c>
      <c r="D357" s="157" t="s">
        <v>1667</v>
      </c>
      <c r="E357" s="157"/>
      <c r="F357" s="157" t="s">
        <v>486</v>
      </c>
      <c r="G357" s="157" t="s">
        <v>1926</v>
      </c>
    </row>
    <row r="358" spans="1:7" s="216" customFormat="1" x14ac:dyDescent="0.25">
      <c r="A358" s="329" t="s">
        <v>2518</v>
      </c>
      <c r="B358" s="270" t="s">
        <v>2049</v>
      </c>
      <c r="C358" s="245" t="s">
        <v>82</v>
      </c>
      <c r="D358" s="268" t="s">
        <v>82</v>
      </c>
      <c r="E358" s="271"/>
      <c r="F358" s="244" t="str">
        <f>IF($C$365=0,"",IF(C358="[For completion]","",C358/$C$365))</f>
        <v/>
      </c>
      <c r="G358" s="244" t="str">
        <f>IF($D$365=0,"",IF(D358="[For completion]","",D358/$D$365))</f>
        <v/>
      </c>
    </row>
    <row r="359" spans="1:7" s="216" customFormat="1" x14ac:dyDescent="0.25">
      <c r="A359" s="329" t="s">
        <v>2519</v>
      </c>
      <c r="B359" s="266" t="s">
        <v>2050</v>
      </c>
      <c r="C359" s="245" t="s">
        <v>82</v>
      </c>
      <c r="D359" s="268" t="s">
        <v>82</v>
      </c>
      <c r="E359" s="271"/>
      <c r="F359" s="244" t="str">
        <f t="shared" ref="F359:F364" si="15">IF($C$365=0,"",IF(C359="[For completion]","",C359/$C$365))</f>
        <v/>
      </c>
      <c r="G359" s="244" t="str">
        <f t="shared" ref="G359:G364" si="16">IF($D$365=0,"",IF(D359="[For completion]","",D359/$D$365))</f>
        <v/>
      </c>
    </row>
    <row r="360" spans="1:7" s="216" customFormat="1" x14ac:dyDescent="0.25">
      <c r="A360" s="329" t="s">
        <v>2520</v>
      </c>
      <c r="B360" s="270" t="s">
        <v>2051</v>
      </c>
      <c r="C360" s="245" t="s">
        <v>82</v>
      </c>
      <c r="D360" s="268" t="s">
        <v>82</v>
      </c>
      <c r="E360" s="271"/>
      <c r="F360" s="244" t="str">
        <f t="shared" si="15"/>
        <v/>
      </c>
      <c r="G360" s="244" t="str">
        <f t="shared" si="16"/>
        <v/>
      </c>
    </row>
    <row r="361" spans="1:7" s="216" customFormat="1" x14ac:dyDescent="0.25">
      <c r="A361" s="329" t="s">
        <v>2521</v>
      </c>
      <c r="B361" s="270" t="s">
        <v>2052</v>
      </c>
      <c r="C361" s="245" t="s">
        <v>82</v>
      </c>
      <c r="D361" s="268" t="s">
        <v>82</v>
      </c>
      <c r="E361" s="271"/>
      <c r="F361" s="244" t="str">
        <f t="shared" si="15"/>
        <v/>
      </c>
      <c r="G361" s="244" t="str">
        <f t="shared" si="16"/>
        <v/>
      </c>
    </row>
    <row r="362" spans="1:7" s="216" customFormat="1" x14ac:dyDescent="0.25">
      <c r="A362" s="329" t="s">
        <v>2522</v>
      </c>
      <c r="B362" s="270" t="s">
        <v>2053</v>
      </c>
      <c r="C362" s="245" t="s">
        <v>82</v>
      </c>
      <c r="D362" s="268" t="s">
        <v>82</v>
      </c>
      <c r="E362" s="271"/>
      <c r="F362" s="244" t="str">
        <f t="shared" si="15"/>
        <v/>
      </c>
      <c r="G362" s="244" t="str">
        <f t="shared" si="16"/>
        <v/>
      </c>
    </row>
    <row r="363" spans="1:7" s="216" customFormat="1" x14ac:dyDescent="0.25">
      <c r="A363" s="329" t="s">
        <v>2523</v>
      </c>
      <c r="B363" s="270" t="s">
        <v>2054</v>
      </c>
      <c r="C363" s="245" t="s">
        <v>82</v>
      </c>
      <c r="D363" s="268" t="s">
        <v>82</v>
      </c>
      <c r="E363" s="271"/>
      <c r="F363" s="244" t="str">
        <f t="shared" si="15"/>
        <v/>
      </c>
      <c r="G363" s="244" t="str">
        <f t="shared" si="16"/>
        <v/>
      </c>
    </row>
    <row r="364" spans="1:7" s="216" customFormat="1" x14ac:dyDescent="0.25">
      <c r="A364" s="329" t="s">
        <v>2524</v>
      </c>
      <c r="B364" s="270" t="s">
        <v>1668</v>
      </c>
      <c r="C364" s="245" t="s">
        <v>82</v>
      </c>
      <c r="D364" s="268" t="s">
        <v>82</v>
      </c>
      <c r="E364" s="271"/>
      <c r="F364" s="244" t="str">
        <f t="shared" si="15"/>
        <v/>
      </c>
      <c r="G364" s="244" t="str">
        <f t="shared" si="16"/>
        <v/>
      </c>
    </row>
    <row r="365" spans="1:7" s="216" customFormat="1" x14ac:dyDescent="0.25">
      <c r="A365" s="329" t="s">
        <v>2525</v>
      </c>
      <c r="B365" s="270" t="s">
        <v>145</v>
      </c>
      <c r="C365" s="245">
        <f>SUM(C358:C364)</f>
        <v>0</v>
      </c>
      <c r="D365" s="268">
        <f>SUM(D358:D364)</f>
        <v>0</v>
      </c>
      <c r="E365" s="271"/>
      <c r="F365" s="296">
        <f>SUM(F358:F364)</f>
        <v>0</v>
      </c>
      <c r="G365" s="296">
        <f>SUM(G358:G364)</f>
        <v>0</v>
      </c>
    </row>
    <row r="366" spans="1:7" s="216" customFormat="1" x14ac:dyDescent="0.25">
      <c r="A366" s="329" t="s">
        <v>2202</v>
      </c>
      <c r="B366" s="270"/>
      <c r="C366" s="268"/>
      <c r="D366" s="268"/>
      <c r="E366" s="271"/>
      <c r="F366" s="271"/>
      <c r="G366" s="271"/>
    </row>
    <row r="367" spans="1:7" s="216" customFormat="1" x14ac:dyDescent="0.25">
      <c r="A367" s="157"/>
      <c r="B367" s="157" t="s">
        <v>2326</v>
      </c>
      <c r="C367" s="157" t="s">
        <v>112</v>
      </c>
      <c r="D367" s="157" t="s">
        <v>1667</v>
      </c>
      <c r="E367" s="157"/>
      <c r="F367" s="157" t="s">
        <v>486</v>
      </c>
      <c r="G367" s="157" t="s">
        <v>1926</v>
      </c>
    </row>
    <row r="368" spans="1:7" s="216" customFormat="1" x14ac:dyDescent="0.25">
      <c r="A368" s="329" t="s">
        <v>2526</v>
      </c>
      <c r="B368" s="270" t="s">
        <v>2243</v>
      </c>
      <c r="C368" s="245" t="s">
        <v>82</v>
      </c>
      <c r="D368" s="268" t="s">
        <v>82</v>
      </c>
      <c r="E368" s="271"/>
      <c r="F368" s="244" t="str">
        <f>IF($C$372=0,"",IF(C368="[For completion]","",C368/$C$372))</f>
        <v/>
      </c>
      <c r="G368" s="244" t="str">
        <f>IF($D$372=0,"",IF(D368="[For completion]","",D368/$D$372))</f>
        <v/>
      </c>
    </row>
    <row r="369" spans="1:7" s="216" customFormat="1" x14ac:dyDescent="0.25">
      <c r="A369" s="329" t="s">
        <v>2527</v>
      </c>
      <c r="B369" s="266" t="s">
        <v>2290</v>
      </c>
      <c r="C369" s="245" t="s">
        <v>82</v>
      </c>
      <c r="D369" s="268" t="s">
        <v>82</v>
      </c>
      <c r="E369" s="271"/>
      <c r="F369" s="244" t="str">
        <f>IF($C$372=0,"",IF(C369="[For completion]","",C369/$C$372))</f>
        <v/>
      </c>
      <c r="G369" s="244" t="str">
        <f>IF($D$372=0,"",IF(D369="[For completion]","",D369/$D$372))</f>
        <v/>
      </c>
    </row>
    <row r="370" spans="1:7" s="216" customFormat="1" x14ac:dyDescent="0.25">
      <c r="A370" s="329" t="s">
        <v>2528</v>
      </c>
      <c r="B370" s="270" t="s">
        <v>1668</v>
      </c>
      <c r="C370" s="245" t="s">
        <v>82</v>
      </c>
      <c r="D370" s="268" t="s">
        <v>82</v>
      </c>
      <c r="E370" s="271"/>
      <c r="F370" s="244" t="str">
        <f>IF($C$372=0,"",IF(C370="[For completion]","",C370/$C$372))</f>
        <v/>
      </c>
      <c r="G370" s="244" t="str">
        <f>IF($D$372=0,"",IF(D370="[For completion]","",D370/$D$372))</f>
        <v/>
      </c>
    </row>
    <row r="371" spans="1:7" s="216" customFormat="1" x14ac:dyDescent="0.25">
      <c r="A371" s="329" t="s">
        <v>2529</v>
      </c>
      <c r="B371" s="268" t="s">
        <v>2061</v>
      </c>
      <c r="C371" s="245" t="s">
        <v>82</v>
      </c>
      <c r="D371" s="268" t="s">
        <v>82</v>
      </c>
      <c r="E371" s="271"/>
      <c r="F371" s="244" t="str">
        <f>IF($C$372=0,"",IF(C371="[For completion]","",C371/$C$372))</f>
        <v/>
      </c>
      <c r="G371" s="244" t="str">
        <f>IF($D$372=0,"",IF(D371="[For completion]","",D371/$D$372))</f>
        <v/>
      </c>
    </row>
    <row r="372" spans="1:7" s="216" customFormat="1" x14ac:dyDescent="0.25">
      <c r="A372" s="329" t="s">
        <v>2530</v>
      </c>
      <c r="B372" s="270" t="s">
        <v>145</v>
      </c>
      <c r="C372" s="245">
        <f>SUM(C368:C371)</f>
        <v>0</v>
      </c>
      <c r="D372" s="268">
        <f>SUM(D368:D371)</f>
        <v>0</v>
      </c>
      <c r="E372" s="271"/>
      <c r="F372" s="296">
        <f>SUM(F368:F371)</f>
        <v>0</v>
      </c>
      <c r="G372" s="296">
        <f>SUM(G368:G371)</f>
        <v>0</v>
      </c>
    </row>
    <row r="373" spans="1:7" s="216" customFormat="1" x14ac:dyDescent="0.25">
      <c r="A373" s="329" t="s">
        <v>2531</v>
      </c>
      <c r="B373" s="270"/>
      <c r="C373" s="268"/>
      <c r="D373" s="268"/>
      <c r="E373" s="271"/>
      <c r="F373" s="271"/>
      <c r="G373" s="271"/>
    </row>
    <row r="374" spans="1:7" s="216" customFormat="1" x14ac:dyDescent="0.25">
      <c r="A374" s="157"/>
      <c r="B374" s="157" t="s">
        <v>2709</v>
      </c>
      <c r="C374" s="157" t="s">
        <v>2706</v>
      </c>
      <c r="D374" s="157" t="s">
        <v>2707</v>
      </c>
      <c r="E374" s="157"/>
      <c r="F374" s="157" t="s">
        <v>2708</v>
      </c>
      <c r="G374" s="157"/>
    </row>
    <row r="375" spans="1:7" s="216" customFormat="1" x14ac:dyDescent="0.25">
      <c r="A375" s="329" t="s">
        <v>2532</v>
      </c>
      <c r="B375" s="270" t="s">
        <v>2049</v>
      </c>
      <c r="C375" s="379" t="s">
        <v>82</v>
      </c>
      <c r="D375" s="367" t="s">
        <v>82</v>
      </c>
      <c r="E375" s="345"/>
      <c r="F375" s="384" t="s">
        <v>82</v>
      </c>
      <c r="G375" s="244" t="str">
        <f>IF($D$393=0,"",IF(D375="[For completion]","",D375/$D$393))</f>
        <v/>
      </c>
    </row>
    <row r="376" spans="1:7" s="216" customFormat="1" x14ac:dyDescent="0.25">
      <c r="A376" s="329" t="s">
        <v>2533</v>
      </c>
      <c r="B376" s="270" t="s">
        <v>2050</v>
      </c>
      <c r="C376" s="379" t="s">
        <v>82</v>
      </c>
      <c r="D376" s="367" t="s">
        <v>82</v>
      </c>
      <c r="E376" s="345"/>
      <c r="F376" s="384" t="s">
        <v>82</v>
      </c>
      <c r="G376" s="244" t="str">
        <f t="shared" ref="G376:G393" si="17">IF($D$393=0,"",IF(D376="[For completion]","",D376/$D$393))</f>
        <v/>
      </c>
    </row>
    <row r="377" spans="1:7" s="216" customFormat="1" x14ac:dyDescent="0.25">
      <c r="A377" s="329" t="s">
        <v>2534</v>
      </c>
      <c r="B377" s="270" t="s">
        <v>2051</v>
      </c>
      <c r="C377" s="379" t="s">
        <v>82</v>
      </c>
      <c r="D377" s="367" t="s">
        <v>82</v>
      </c>
      <c r="E377" s="345"/>
      <c r="F377" s="384" t="s">
        <v>82</v>
      </c>
      <c r="G377" s="244" t="str">
        <f t="shared" si="17"/>
        <v/>
      </c>
    </row>
    <row r="378" spans="1:7" s="216" customFormat="1" x14ac:dyDescent="0.25">
      <c r="A378" s="329" t="s">
        <v>2535</v>
      </c>
      <c r="B378" s="270" t="s">
        <v>2052</v>
      </c>
      <c r="C378" s="379" t="s">
        <v>82</v>
      </c>
      <c r="D378" s="367" t="s">
        <v>82</v>
      </c>
      <c r="E378" s="345"/>
      <c r="F378" s="384" t="s">
        <v>82</v>
      </c>
      <c r="G378" s="244" t="str">
        <f t="shared" si="17"/>
        <v/>
      </c>
    </row>
    <row r="379" spans="1:7" s="216" customFormat="1" x14ac:dyDescent="0.25">
      <c r="A379" s="329" t="s">
        <v>2536</v>
      </c>
      <c r="B379" s="270" t="s">
        <v>2053</v>
      </c>
      <c r="C379" s="379" t="s">
        <v>82</v>
      </c>
      <c r="D379" s="367" t="s">
        <v>82</v>
      </c>
      <c r="E379" s="345"/>
      <c r="F379" s="384" t="s">
        <v>82</v>
      </c>
      <c r="G379" s="244" t="str">
        <f t="shared" si="17"/>
        <v/>
      </c>
    </row>
    <row r="380" spans="1:7" s="216" customFormat="1" x14ac:dyDescent="0.25">
      <c r="A380" s="329" t="s">
        <v>2537</v>
      </c>
      <c r="B380" s="270" t="s">
        <v>2054</v>
      </c>
      <c r="C380" s="379" t="s">
        <v>82</v>
      </c>
      <c r="D380" s="367" t="s">
        <v>82</v>
      </c>
      <c r="E380" s="345"/>
      <c r="F380" s="384" t="s">
        <v>82</v>
      </c>
      <c r="G380" s="244" t="str">
        <f t="shared" si="17"/>
        <v/>
      </c>
    </row>
    <row r="381" spans="1:7" s="216" customFormat="1" x14ac:dyDescent="0.25">
      <c r="A381" s="329" t="s">
        <v>2538</v>
      </c>
      <c r="B381" s="270" t="s">
        <v>1668</v>
      </c>
      <c r="C381" s="379" t="s">
        <v>82</v>
      </c>
      <c r="D381" s="367" t="s">
        <v>82</v>
      </c>
      <c r="E381" s="345"/>
      <c r="F381" s="384" t="s">
        <v>82</v>
      </c>
      <c r="G381" s="244" t="str">
        <f t="shared" si="17"/>
        <v/>
      </c>
    </row>
    <row r="382" spans="1:7" s="216" customFormat="1" x14ac:dyDescent="0.25">
      <c r="A382" s="329" t="s">
        <v>2539</v>
      </c>
      <c r="B382" s="270" t="s">
        <v>2061</v>
      </c>
      <c r="C382" s="379" t="s">
        <v>82</v>
      </c>
      <c r="D382" s="367" t="s">
        <v>82</v>
      </c>
      <c r="E382" s="345"/>
      <c r="F382" s="384" t="s">
        <v>82</v>
      </c>
      <c r="G382" s="244" t="str">
        <f t="shared" si="17"/>
        <v/>
      </c>
    </row>
    <row r="383" spans="1:7" s="216" customFormat="1" x14ac:dyDescent="0.25">
      <c r="A383" s="329" t="s">
        <v>2540</v>
      </c>
      <c r="B383" s="270" t="s">
        <v>145</v>
      </c>
      <c r="C383" s="381">
        <v>0</v>
      </c>
      <c r="D383" s="381">
        <v>0</v>
      </c>
      <c r="E383" s="345"/>
      <c r="F383" s="367"/>
      <c r="G383" s="244" t="str">
        <f t="shared" si="17"/>
        <v/>
      </c>
    </row>
    <row r="384" spans="1:7" s="216" customFormat="1" x14ac:dyDescent="0.25">
      <c r="A384" s="329" t="s">
        <v>2541</v>
      </c>
      <c r="B384" s="270" t="s">
        <v>2705</v>
      </c>
      <c r="C384" s="264"/>
      <c r="D384" s="264"/>
      <c r="E384" s="264"/>
      <c r="F384" s="339" t="s">
        <v>82</v>
      </c>
      <c r="G384" s="244" t="str">
        <f t="shared" si="17"/>
        <v/>
      </c>
    </row>
    <row r="385" spans="1:7" s="216" customFormat="1" x14ac:dyDescent="0.25">
      <c r="A385" s="329" t="s">
        <v>2542</v>
      </c>
      <c r="B385" s="344"/>
      <c r="C385" s="245"/>
      <c r="D385" s="329"/>
      <c r="E385" s="345"/>
      <c r="F385" s="244"/>
      <c r="G385" s="244" t="str">
        <f t="shared" si="17"/>
        <v/>
      </c>
    </row>
    <row r="386" spans="1:7" s="216" customFormat="1" x14ac:dyDescent="0.25">
      <c r="A386" s="329" t="s">
        <v>2543</v>
      </c>
      <c r="B386" s="344"/>
      <c r="C386" s="245"/>
      <c r="D386" s="329"/>
      <c r="E386" s="345"/>
      <c r="F386" s="244"/>
      <c r="G386" s="244" t="str">
        <f t="shared" si="17"/>
        <v/>
      </c>
    </row>
    <row r="387" spans="1:7" s="216" customFormat="1" x14ac:dyDescent="0.25">
      <c r="A387" s="329" t="s">
        <v>2544</v>
      </c>
      <c r="B387" s="344"/>
      <c r="C387" s="245"/>
      <c r="D387" s="329"/>
      <c r="E387" s="345"/>
      <c r="F387" s="244"/>
      <c r="G387" s="244" t="str">
        <f t="shared" si="17"/>
        <v/>
      </c>
    </row>
    <row r="388" spans="1:7" s="216" customFormat="1" x14ac:dyDescent="0.25">
      <c r="A388" s="329" t="s">
        <v>2545</v>
      </c>
      <c r="B388" s="344"/>
      <c r="C388" s="245"/>
      <c r="D388" s="329"/>
      <c r="E388" s="345"/>
      <c r="F388" s="244"/>
      <c r="G388" s="244" t="str">
        <f t="shared" si="17"/>
        <v/>
      </c>
    </row>
    <row r="389" spans="1:7" s="216" customFormat="1" x14ac:dyDescent="0.25">
      <c r="A389" s="329" t="s">
        <v>2546</v>
      </c>
      <c r="B389" s="344"/>
      <c r="C389" s="245"/>
      <c r="D389" s="329"/>
      <c r="E389" s="345"/>
      <c r="F389" s="244"/>
      <c r="G389" s="244" t="str">
        <f t="shared" si="17"/>
        <v/>
      </c>
    </row>
    <row r="390" spans="1:7" s="216" customFormat="1" x14ac:dyDescent="0.25">
      <c r="A390" s="329" t="s">
        <v>2547</v>
      </c>
      <c r="B390" s="344"/>
      <c r="C390" s="245"/>
      <c r="D390" s="329"/>
      <c r="E390" s="345"/>
      <c r="F390" s="244"/>
      <c r="G390" s="244" t="str">
        <f t="shared" si="17"/>
        <v/>
      </c>
    </row>
    <row r="391" spans="1:7" s="216" customFormat="1" x14ac:dyDescent="0.25">
      <c r="A391" s="329" t="s">
        <v>2548</v>
      </c>
      <c r="B391" s="344"/>
      <c r="C391" s="245"/>
      <c r="D391" s="329"/>
      <c r="E391" s="345"/>
      <c r="F391" s="244"/>
      <c r="G391" s="244" t="str">
        <f t="shared" si="17"/>
        <v/>
      </c>
    </row>
    <row r="392" spans="1:7" s="216" customFormat="1" x14ac:dyDescent="0.25">
      <c r="A392" s="329" t="s">
        <v>2549</v>
      </c>
      <c r="B392" s="344"/>
      <c r="C392" s="245"/>
      <c r="D392" s="329"/>
      <c r="E392" s="345"/>
      <c r="F392" s="244"/>
      <c r="G392" s="244" t="str">
        <f t="shared" si="17"/>
        <v/>
      </c>
    </row>
    <row r="393" spans="1:7" s="216" customFormat="1" x14ac:dyDescent="0.25">
      <c r="A393" s="329" t="s">
        <v>2550</v>
      </c>
      <c r="B393" s="344"/>
      <c r="C393" s="245"/>
      <c r="D393" s="329"/>
      <c r="E393" s="345"/>
      <c r="F393" s="244"/>
      <c r="G393" s="244" t="str">
        <f t="shared" si="17"/>
        <v/>
      </c>
    </row>
    <row r="394" spans="1:7" s="216" customFormat="1" x14ac:dyDescent="0.25">
      <c r="A394" s="329" t="s">
        <v>2551</v>
      </c>
      <c r="B394" s="329"/>
      <c r="C394" s="346"/>
      <c r="D394" s="329"/>
      <c r="E394" s="345"/>
      <c r="F394" s="345"/>
      <c r="G394" s="345"/>
    </row>
    <row r="395" spans="1:7" s="216" customFormat="1" x14ac:dyDescent="0.25">
      <c r="A395" s="329" t="s">
        <v>2552</v>
      </c>
      <c r="B395" s="329"/>
      <c r="C395" s="346"/>
      <c r="D395" s="329"/>
      <c r="E395" s="345"/>
      <c r="F395" s="345"/>
      <c r="G395" s="345"/>
    </row>
    <row r="396" spans="1:7" s="216" customFormat="1" x14ac:dyDescent="0.25">
      <c r="A396" s="329" t="s">
        <v>2553</v>
      </c>
      <c r="B396" s="329"/>
      <c r="C396" s="346"/>
      <c r="D396" s="329"/>
      <c r="E396" s="345"/>
      <c r="F396" s="345"/>
      <c r="G396" s="345"/>
    </row>
    <row r="397" spans="1:7" s="216" customFormat="1" x14ac:dyDescent="0.25">
      <c r="A397" s="329" t="s">
        <v>2554</v>
      </c>
      <c r="B397" s="329"/>
      <c r="C397" s="346"/>
      <c r="D397" s="329"/>
      <c r="E397" s="345"/>
      <c r="F397" s="345"/>
      <c r="G397" s="345"/>
    </row>
    <row r="398" spans="1:7" s="216" customFormat="1" x14ac:dyDescent="0.25">
      <c r="A398" s="329" t="s">
        <v>2555</v>
      </c>
      <c r="B398" s="329"/>
      <c r="C398" s="346"/>
      <c r="D398" s="329"/>
      <c r="E398" s="345"/>
      <c r="F398" s="345"/>
      <c r="G398" s="345"/>
    </row>
    <row r="399" spans="1:7" s="216" customFormat="1" x14ac:dyDescent="0.25">
      <c r="A399" s="329" t="s">
        <v>2556</v>
      </c>
      <c r="B399" s="329"/>
      <c r="C399" s="346"/>
      <c r="D399" s="329"/>
      <c r="E399" s="345"/>
      <c r="F399" s="345"/>
      <c r="G399" s="345"/>
    </row>
    <row r="400" spans="1:7" s="216" customFormat="1" x14ac:dyDescent="0.25">
      <c r="A400" s="329" t="s">
        <v>2557</v>
      </c>
      <c r="B400" s="329"/>
      <c r="C400" s="346"/>
      <c r="D400" s="329"/>
      <c r="E400" s="345"/>
      <c r="F400" s="345"/>
      <c r="G400" s="345"/>
    </row>
    <row r="401" spans="1:7" s="216" customFormat="1" x14ac:dyDescent="0.25">
      <c r="A401" s="329" t="s">
        <v>2558</v>
      </c>
      <c r="B401" s="329"/>
      <c r="C401" s="346"/>
      <c r="D401" s="329"/>
      <c r="E401" s="345"/>
      <c r="F401" s="345"/>
      <c r="G401" s="345"/>
    </row>
    <row r="402" spans="1:7" s="216" customFormat="1" x14ac:dyDescent="0.25">
      <c r="A402" s="329" t="s">
        <v>2559</v>
      </c>
      <c r="B402" s="329"/>
      <c r="C402" s="346"/>
      <c r="D402" s="329"/>
      <c r="E402" s="345"/>
      <c r="F402" s="345"/>
      <c r="G402" s="345"/>
    </row>
    <row r="403" spans="1:7" s="216" customFormat="1" x14ac:dyDescent="0.25">
      <c r="A403" s="329" t="s">
        <v>2560</v>
      </c>
      <c r="B403" s="329"/>
      <c r="C403" s="346"/>
      <c r="D403" s="329"/>
      <c r="E403" s="345"/>
      <c r="F403" s="345"/>
      <c r="G403" s="345"/>
    </row>
    <row r="404" spans="1:7" s="216" customFormat="1" x14ac:dyDescent="0.25">
      <c r="A404" s="329" t="s">
        <v>2561</v>
      </c>
      <c r="B404" s="329"/>
      <c r="C404" s="346"/>
      <c r="D404" s="329"/>
      <c r="E404" s="345"/>
      <c r="F404" s="345"/>
      <c r="G404" s="345"/>
    </row>
    <row r="405" spans="1:7" s="216" customFormat="1" x14ac:dyDescent="0.25">
      <c r="A405" s="329" t="s">
        <v>2562</v>
      </c>
      <c r="B405" s="329"/>
      <c r="C405" s="346"/>
      <c r="D405" s="329"/>
      <c r="E405" s="345"/>
      <c r="F405" s="345"/>
      <c r="G405" s="345"/>
    </row>
    <row r="406" spans="1:7" s="216" customFormat="1" x14ac:dyDescent="0.25">
      <c r="A406" s="329" t="s">
        <v>2563</v>
      </c>
      <c r="B406" s="329"/>
      <c r="C406" s="346"/>
      <c r="D406" s="329"/>
      <c r="E406" s="345"/>
      <c r="F406" s="345"/>
      <c r="G406" s="345"/>
    </row>
    <row r="407" spans="1:7" s="216" customFormat="1" x14ac:dyDescent="0.25">
      <c r="A407" s="329" t="s">
        <v>2564</v>
      </c>
      <c r="B407" s="329"/>
      <c r="C407" s="346"/>
      <c r="D407" s="329"/>
      <c r="E407" s="345"/>
      <c r="F407" s="345"/>
      <c r="G407" s="345"/>
    </row>
    <row r="408" spans="1:7" s="216" customFormat="1" x14ac:dyDescent="0.25">
      <c r="A408" s="329" t="s">
        <v>2565</v>
      </c>
      <c r="B408" s="329"/>
      <c r="C408" s="346"/>
      <c r="D408" s="329"/>
      <c r="E408" s="345"/>
      <c r="F408" s="345"/>
      <c r="G408" s="345"/>
    </row>
    <row r="409" spans="1:7" s="216" customFormat="1" x14ac:dyDescent="0.25">
      <c r="A409" s="329" t="s">
        <v>2566</v>
      </c>
      <c r="B409" s="329"/>
      <c r="C409" s="346"/>
      <c r="D409" s="329"/>
      <c r="E409" s="345"/>
      <c r="F409" s="345"/>
      <c r="G409" s="345"/>
    </row>
    <row r="410" spans="1:7" s="216" customFormat="1" x14ac:dyDescent="0.25">
      <c r="A410" s="329" t="s">
        <v>2567</v>
      </c>
      <c r="B410" s="329"/>
      <c r="C410" s="346"/>
      <c r="D410" s="329"/>
      <c r="E410" s="345"/>
      <c r="F410" s="345"/>
      <c r="G410" s="345"/>
    </row>
    <row r="411" spans="1:7" s="216" customFormat="1" x14ac:dyDescent="0.25">
      <c r="A411" s="329" t="s">
        <v>2568</v>
      </c>
      <c r="B411" s="329"/>
      <c r="C411" s="346"/>
      <c r="D411" s="329"/>
      <c r="E411" s="345"/>
      <c r="F411" s="345"/>
      <c r="G411" s="345"/>
    </row>
    <row r="412" spans="1:7" s="216" customFormat="1" x14ac:dyDescent="0.25">
      <c r="A412" s="329" t="s">
        <v>2569</v>
      </c>
      <c r="B412" s="329"/>
      <c r="C412" s="346"/>
      <c r="D412" s="329"/>
      <c r="E412" s="345"/>
      <c r="F412" s="345"/>
      <c r="G412" s="345"/>
    </row>
    <row r="413" spans="1:7" s="258" customFormat="1" x14ac:dyDescent="0.25">
      <c r="A413" s="329" t="s">
        <v>2570</v>
      </c>
      <c r="B413" s="329"/>
      <c r="C413" s="346"/>
      <c r="D413" s="329"/>
      <c r="E413" s="345"/>
      <c r="F413" s="345"/>
      <c r="G413" s="345"/>
    </row>
    <row r="414" spans="1:7" s="258" customFormat="1" x14ac:dyDescent="0.25">
      <c r="A414" s="329" t="s">
        <v>2571</v>
      </c>
      <c r="B414" s="329"/>
      <c r="C414" s="346"/>
      <c r="D414" s="329"/>
      <c r="E414" s="345"/>
      <c r="F414" s="345"/>
      <c r="G414" s="345"/>
    </row>
    <row r="415" spans="1:7" s="258" customFormat="1" x14ac:dyDescent="0.25">
      <c r="A415" s="329" t="s">
        <v>2572</v>
      </c>
      <c r="B415" s="329"/>
      <c r="C415" s="346"/>
      <c r="D415" s="329"/>
      <c r="E415" s="345"/>
      <c r="F415" s="345"/>
      <c r="G415" s="345"/>
    </row>
    <row r="416" spans="1:7" s="258" customFormat="1" x14ac:dyDescent="0.25">
      <c r="A416" s="329" t="s">
        <v>2573</v>
      </c>
      <c r="B416" s="329"/>
      <c r="C416" s="346"/>
      <c r="D416" s="329"/>
      <c r="E416" s="345"/>
      <c r="F416" s="345"/>
      <c r="G416" s="345"/>
    </row>
    <row r="417" spans="1:7" s="258" customFormat="1" x14ac:dyDescent="0.25">
      <c r="A417" s="329" t="s">
        <v>2574</v>
      </c>
      <c r="B417" s="329"/>
      <c r="C417" s="346"/>
      <c r="D417" s="329"/>
      <c r="E417" s="345"/>
      <c r="F417" s="345"/>
      <c r="G417" s="345"/>
    </row>
    <row r="418" spans="1:7" s="258" customFormat="1" x14ac:dyDescent="0.25">
      <c r="A418" s="329" t="s">
        <v>2575</v>
      </c>
      <c r="B418" s="329"/>
      <c r="C418" s="346"/>
      <c r="D418" s="329"/>
      <c r="E418" s="345"/>
      <c r="F418" s="345"/>
      <c r="G418" s="345"/>
    </row>
    <row r="419" spans="1:7" s="258" customFormat="1" x14ac:dyDescent="0.25">
      <c r="A419" s="329" t="s">
        <v>2576</v>
      </c>
      <c r="B419" s="329"/>
      <c r="C419" s="346"/>
      <c r="D419" s="329"/>
      <c r="E419" s="345"/>
      <c r="F419" s="345"/>
      <c r="G419" s="345"/>
    </row>
    <row r="420" spans="1:7" s="258" customFormat="1" x14ac:dyDescent="0.25">
      <c r="A420" s="329" t="s">
        <v>2577</v>
      </c>
      <c r="B420" s="329"/>
      <c r="C420" s="346"/>
      <c r="D420" s="329"/>
      <c r="E420" s="345"/>
      <c r="F420" s="345"/>
      <c r="G420" s="345"/>
    </row>
    <row r="421" spans="1:7" s="258" customFormat="1" x14ac:dyDescent="0.25">
      <c r="A421" s="329" t="s">
        <v>2578</v>
      </c>
      <c r="B421" s="329"/>
      <c r="C421" s="346"/>
      <c r="D421" s="329"/>
      <c r="E421" s="345"/>
      <c r="F421" s="345"/>
      <c r="G421" s="345"/>
    </row>
    <row r="422" spans="1:7" s="216" customFormat="1" x14ac:dyDescent="0.25">
      <c r="A422" s="329" t="s">
        <v>2579</v>
      </c>
      <c r="B422" s="329"/>
      <c r="C422" s="346"/>
      <c r="D422" s="329"/>
      <c r="E422" s="345"/>
      <c r="F422" s="345"/>
      <c r="G422" s="345"/>
    </row>
    <row r="423" spans="1:7" ht="18.75" x14ac:dyDescent="0.25">
      <c r="A423" s="169"/>
      <c r="B423" s="170" t="s">
        <v>775</v>
      </c>
      <c r="C423" s="169"/>
      <c r="D423" s="169"/>
      <c r="E423" s="169"/>
      <c r="F423" s="171"/>
      <c r="G423" s="171"/>
    </row>
    <row r="424" spans="1:7" ht="15" customHeight="1" x14ac:dyDescent="0.25">
      <c r="A424" s="156"/>
      <c r="B424" s="156" t="s">
        <v>2343</v>
      </c>
      <c r="C424" s="156" t="s">
        <v>656</v>
      </c>
      <c r="D424" s="156" t="s">
        <v>657</v>
      </c>
      <c r="E424" s="156"/>
      <c r="F424" s="156" t="s">
        <v>487</v>
      </c>
      <c r="G424" s="156" t="s">
        <v>658</v>
      </c>
    </row>
    <row r="425" spans="1:7" x14ac:dyDescent="0.25">
      <c r="A425" s="329" t="s">
        <v>2083</v>
      </c>
      <c r="B425" s="145" t="s">
        <v>660</v>
      </c>
      <c r="C425" s="208" t="s">
        <v>82</v>
      </c>
      <c r="D425" s="172"/>
      <c r="E425" s="172"/>
      <c r="F425" s="173"/>
      <c r="G425" s="173"/>
    </row>
    <row r="426" spans="1:7" x14ac:dyDescent="0.25">
      <c r="A426" s="347"/>
      <c r="D426" s="172"/>
      <c r="E426" s="172"/>
      <c r="F426" s="173"/>
      <c r="G426" s="173"/>
    </row>
    <row r="427" spans="1:7" x14ac:dyDescent="0.25">
      <c r="A427" s="329"/>
      <c r="B427" s="145" t="s">
        <v>661</v>
      </c>
      <c r="D427" s="172"/>
      <c r="E427" s="172"/>
      <c r="F427" s="173"/>
      <c r="G427" s="173"/>
    </row>
    <row r="428" spans="1:7" x14ac:dyDescent="0.25">
      <c r="A428" s="329" t="s">
        <v>2084</v>
      </c>
      <c r="B428" s="166" t="s">
        <v>579</v>
      </c>
      <c r="C428" s="208" t="s">
        <v>82</v>
      </c>
      <c r="D428" s="211" t="s">
        <v>82</v>
      </c>
      <c r="E428" s="172"/>
      <c r="F428" s="207" t="str">
        <f t="shared" ref="F428:F451" si="18">IF($C$452=0,"",IF(C428="[for completion]","",C428/$C$452))</f>
        <v/>
      </c>
      <c r="G428" s="207" t="str">
        <f t="shared" ref="G428:G451" si="19">IF($D$452=0,"",IF(D428="[for completion]","",D428/$D$452))</f>
        <v/>
      </c>
    </row>
    <row r="429" spans="1:7" x14ac:dyDescent="0.25">
      <c r="A429" s="329" t="s">
        <v>2085</v>
      </c>
      <c r="B429" s="166" t="s">
        <v>579</v>
      </c>
      <c r="C429" s="208" t="s">
        <v>82</v>
      </c>
      <c r="D429" s="211" t="s">
        <v>82</v>
      </c>
      <c r="E429" s="172"/>
      <c r="F429" s="207" t="str">
        <f t="shared" si="18"/>
        <v/>
      </c>
      <c r="G429" s="207" t="str">
        <f t="shared" si="19"/>
        <v/>
      </c>
    </row>
    <row r="430" spans="1:7" x14ac:dyDescent="0.25">
      <c r="A430" s="329" t="s">
        <v>2086</v>
      </c>
      <c r="B430" s="166" t="s">
        <v>579</v>
      </c>
      <c r="C430" s="208" t="s">
        <v>82</v>
      </c>
      <c r="D430" s="211" t="s">
        <v>82</v>
      </c>
      <c r="E430" s="172"/>
      <c r="F430" s="207" t="str">
        <f t="shared" si="18"/>
        <v/>
      </c>
      <c r="G430" s="207" t="str">
        <f t="shared" si="19"/>
        <v/>
      </c>
    </row>
    <row r="431" spans="1:7" x14ac:dyDescent="0.25">
      <c r="A431" s="329" t="s">
        <v>2087</v>
      </c>
      <c r="B431" s="166" t="s">
        <v>579</v>
      </c>
      <c r="C431" s="208" t="s">
        <v>82</v>
      </c>
      <c r="D431" s="211" t="s">
        <v>82</v>
      </c>
      <c r="E431" s="172"/>
      <c r="F431" s="207" t="str">
        <f t="shared" si="18"/>
        <v/>
      </c>
      <c r="G431" s="207" t="str">
        <f t="shared" si="19"/>
        <v/>
      </c>
    </row>
    <row r="432" spans="1:7" x14ac:dyDescent="0.25">
      <c r="A432" s="329" t="s">
        <v>2088</v>
      </c>
      <c r="B432" s="166" t="s">
        <v>579</v>
      </c>
      <c r="C432" s="208" t="s">
        <v>82</v>
      </c>
      <c r="D432" s="211" t="s">
        <v>82</v>
      </c>
      <c r="E432" s="172"/>
      <c r="F432" s="207" t="str">
        <f t="shared" si="18"/>
        <v/>
      </c>
      <c r="G432" s="207" t="str">
        <f t="shared" si="19"/>
        <v/>
      </c>
    </row>
    <row r="433" spans="1:7" x14ac:dyDescent="0.25">
      <c r="A433" s="329" t="s">
        <v>2089</v>
      </c>
      <c r="B433" s="166" t="s">
        <v>579</v>
      </c>
      <c r="C433" s="208" t="s">
        <v>82</v>
      </c>
      <c r="D433" s="211" t="s">
        <v>82</v>
      </c>
      <c r="E433" s="172"/>
      <c r="F433" s="207" t="str">
        <f t="shared" si="18"/>
        <v/>
      </c>
      <c r="G433" s="207" t="str">
        <f t="shared" si="19"/>
        <v/>
      </c>
    </row>
    <row r="434" spans="1:7" x14ac:dyDescent="0.25">
      <c r="A434" s="329" t="s">
        <v>2090</v>
      </c>
      <c r="B434" s="166" t="s">
        <v>579</v>
      </c>
      <c r="C434" s="208" t="s">
        <v>82</v>
      </c>
      <c r="D434" s="211" t="s">
        <v>82</v>
      </c>
      <c r="E434" s="172"/>
      <c r="F434" s="207" t="str">
        <f t="shared" si="18"/>
        <v/>
      </c>
      <c r="G434" s="207" t="str">
        <f t="shared" si="19"/>
        <v/>
      </c>
    </row>
    <row r="435" spans="1:7" x14ac:dyDescent="0.25">
      <c r="A435" s="329" t="s">
        <v>2091</v>
      </c>
      <c r="B435" s="166" t="s">
        <v>579</v>
      </c>
      <c r="C435" s="208" t="s">
        <v>82</v>
      </c>
      <c r="D435" s="211" t="s">
        <v>82</v>
      </c>
      <c r="E435" s="172"/>
      <c r="F435" s="207" t="str">
        <f t="shared" si="18"/>
        <v/>
      </c>
      <c r="G435" s="207" t="str">
        <f t="shared" si="19"/>
        <v/>
      </c>
    </row>
    <row r="436" spans="1:7" x14ac:dyDescent="0.25">
      <c r="A436" s="329" t="s">
        <v>2092</v>
      </c>
      <c r="B436" s="235" t="s">
        <v>579</v>
      </c>
      <c r="C436" s="208" t="s">
        <v>82</v>
      </c>
      <c r="D436" s="211" t="s">
        <v>82</v>
      </c>
      <c r="E436" s="172"/>
      <c r="F436" s="207" t="str">
        <f t="shared" si="18"/>
        <v/>
      </c>
      <c r="G436" s="207" t="str">
        <f t="shared" si="19"/>
        <v/>
      </c>
    </row>
    <row r="437" spans="1:7" x14ac:dyDescent="0.25">
      <c r="A437" s="329" t="s">
        <v>2344</v>
      </c>
      <c r="B437" s="166" t="s">
        <v>579</v>
      </c>
      <c r="C437" s="208" t="s">
        <v>82</v>
      </c>
      <c r="D437" s="211" t="s">
        <v>82</v>
      </c>
      <c r="E437" s="166"/>
      <c r="F437" s="207" t="str">
        <f t="shared" si="18"/>
        <v/>
      </c>
      <c r="G437" s="207" t="str">
        <f t="shared" si="19"/>
        <v/>
      </c>
    </row>
    <row r="438" spans="1:7" x14ac:dyDescent="0.25">
      <c r="A438" s="329" t="s">
        <v>2345</v>
      </c>
      <c r="B438" s="166" t="s">
        <v>579</v>
      </c>
      <c r="C438" s="208" t="s">
        <v>82</v>
      </c>
      <c r="D438" s="211" t="s">
        <v>82</v>
      </c>
      <c r="E438" s="166"/>
      <c r="F438" s="207" t="str">
        <f t="shared" si="18"/>
        <v/>
      </c>
      <c r="G438" s="207" t="str">
        <f t="shared" si="19"/>
        <v/>
      </c>
    </row>
    <row r="439" spans="1:7" x14ac:dyDescent="0.25">
      <c r="A439" s="329" t="s">
        <v>2346</v>
      </c>
      <c r="B439" s="166" t="s">
        <v>579</v>
      </c>
      <c r="C439" s="208" t="s">
        <v>82</v>
      </c>
      <c r="D439" s="211" t="s">
        <v>82</v>
      </c>
      <c r="E439" s="166"/>
      <c r="F439" s="207" t="str">
        <f t="shared" si="18"/>
        <v/>
      </c>
      <c r="G439" s="207" t="str">
        <f t="shared" si="19"/>
        <v/>
      </c>
    </row>
    <row r="440" spans="1:7" x14ac:dyDescent="0.25">
      <c r="A440" s="329" t="s">
        <v>2347</v>
      </c>
      <c r="B440" s="166" t="s">
        <v>579</v>
      </c>
      <c r="C440" s="208" t="s">
        <v>82</v>
      </c>
      <c r="D440" s="211" t="s">
        <v>82</v>
      </c>
      <c r="E440" s="166"/>
      <c r="F440" s="207" t="str">
        <f t="shared" si="18"/>
        <v/>
      </c>
      <c r="G440" s="207" t="str">
        <f t="shared" si="19"/>
        <v/>
      </c>
    </row>
    <row r="441" spans="1:7" x14ac:dyDescent="0.25">
      <c r="A441" s="329" t="s">
        <v>2348</v>
      </c>
      <c r="B441" s="166" t="s">
        <v>579</v>
      </c>
      <c r="C441" s="208" t="s">
        <v>82</v>
      </c>
      <c r="D441" s="211" t="s">
        <v>82</v>
      </c>
      <c r="E441" s="166"/>
      <c r="F441" s="207" t="str">
        <f t="shared" si="18"/>
        <v/>
      </c>
      <c r="G441" s="207" t="str">
        <f t="shared" si="19"/>
        <v/>
      </c>
    </row>
    <row r="442" spans="1:7" x14ac:dyDescent="0.25">
      <c r="A442" s="329" t="s">
        <v>2349</v>
      </c>
      <c r="B442" s="166" t="s">
        <v>579</v>
      </c>
      <c r="C442" s="208" t="s">
        <v>82</v>
      </c>
      <c r="D442" s="211" t="s">
        <v>82</v>
      </c>
      <c r="E442" s="166"/>
      <c r="F442" s="207" t="str">
        <f t="shared" si="18"/>
        <v/>
      </c>
      <c r="G442" s="207" t="str">
        <f t="shared" si="19"/>
        <v/>
      </c>
    </row>
    <row r="443" spans="1:7" x14ac:dyDescent="0.25">
      <c r="A443" s="329" t="s">
        <v>2350</v>
      </c>
      <c r="B443" s="166" t="s">
        <v>579</v>
      </c>
      <c r="C443" s="208" t="s">
        <v>82</v>
      </c>
      <c r="D443" s="211" t="s">
        <v>82</v>
      </c>
      <c r="F443" s="207" t="str">
        <f t="shared" si="18"/>
        <v/>
      </c>
      <c r="G443" s="207" t="str">
        <f t="shared" si="19"/>
        <v/>
      </c>
    </row>
    <row r="444" spans="1:7" x14ac:dyDescent="0.25">
      <c r="A444" s="329" t="s">
        <v>2351</v>
      </c>
      <c r="B444" s="166" t="s">
        <v>579</v>
      </c>
      <c r="C444" s="208" t="s">
        <v>82</v>
      </c>
      <c r="D444" s="211" t="s">
        <v>82</v>
      </c>
      <c r="E444" s="161"/>
      <c r="F444" s="207" t="str">
        <f t="shared" si="18"/>
        <v/>
      </c>
      <c r="G444" s="207" t="str">
        <f t="shared" si="19"/>
        <v/>
      </c>
    </row>
    <row r="445" spans="1:7" x14ac:dyDescent="0.25">
      <c r="A445" s="329" t="s">
        <v>2352</v>
      </c>
      <c r="B445" s="166" t="s">
        <v>579</v>
      </c>
      <c r="C445" s="208" t="s">
        <v>82</v>
      </c>
      <c r="D445" s="211" t="s">
        <v>82</v>
      </c>
      <c r="E445" s="161"/>
      <c r="F445" s="207" t="str">
        <f t="shared" si="18"/>
        <v/>
      </c>
      <c r="G445" s="207" t="str">
        <f t="shared" si="19"/>
        <v/>
      </c>
    </row>
    <row r="446" spans="1:7" x14ac:dyDescent="0.25">
      <c r="A446" s="329" t="s">
        <v>2353</v>
      </c>
      <c r="B446" s="166" t="s">
        <v>579</v>
      </c>
      <c r="C446" s="208" t="s">
        <v>82</v>
      </c>
      <c r="D446" s="211" t="s">
        <v>82</v>
      </c>
      <c r="E446" s="161"/>
      <c r="F446" s="207" t="str">
        <f t="shared" si="18"/>
        <v/>
      </c>
      <c r="G446" s="207" t="str">
        <f t="shared" si="19"/>
        <v/>
      </c>
    </row>
    <row r="447" spans="1:7" x14ac:dyDescent="0.25">
      <c r="A447" s="329" t="s">
        <v>2354</v>
      </c>
      <c r="B447" s="166" t="s">
        <v>579</v>
      </c>
      <c r="C447" s="208" t="s">
        <v>82</v>
      </c>
      <c r="D447" s="211" t="s">
        <v>82</v>
      </c>
      <c r="E447" s="161"/>
      <c r="F447" s="207" t="str">
        <f t="shared" si="18"/>
        <v/>
      </c>
      <c r="G447" s="207" t="str">
        <f t="shared" si="19"/>
        <v/>
      </c>
    </row>
    <row r="448" spans="1:7" x14ac:dyDescent="0.25">
      <c r="A448" s="329" t="s">
        <v>2355</v>
      </c>
      <c r="B448" s="166" t="s">
        <v>579</v>
      </c>
      <c r="C448" s="208" t="s">
        <v>82</v>
      </c>
      <c r="D448" s="211" t="s">
        <v>82</v>
      </c>
      <c r="E448" s="161"/>
      <c r="F448" s="207" t="str">
        <f t="shared" si="18"/>
        <v/>
      </c>
      <c r="G448" s="207" t="str">
        <f t="shared" si="19"/>
        <v/>
      </c>
    </row>
    <row r="449" spans="1:7" x14ac:dyDescent="0.25">
      <c r="A449" s="329" t="s">
        <v>2356</v>
      </c>
      <c r="B449" s="166" t="s">
        <v>579</v>
      </c>
      <c r="C449" s="208" t="s">
        <v>82</v>
      </c>
      <c r="D449" s="211" t="s">
        <v>82</v>
      </c>
      <c r="E449" s="161"/>
      <c r="F449" s="207" t="str">
        <f t="shared" si="18"/>
        <v/>
      </c>
      <c r="G449" s="207" t="str">
        <f t="shared" si="19"/>
        <v/>
      </c>
    </row>
    <row r="450" spans="1:7" x14ac:dyDescent="0.25">
      <c r="A450" s="329" t="s">
        <v>2357</v>
      </c>
      <c r="B450" s="166" t="s">
        <v>579</v>
      </c>
      <c r="C450" s="208" t="s">
        <v>82</v>
      </c>
      <c r="D450" s="211" t="s">
        <v>82</v>
      </c>
      <c r="E450" s="161"/>
      <c r="F450" s="207" t="str">
        <f t="shared" si="18"/>
        <v/>
      </c>
      <c r="G450" s="207" t="str">
        <f t="shared" si="19"/>
        <v/>
      </c>
    </row>
    <row r="451" spans="1:7" x14ac:dyDescent="0.25">
      <c r="A451" s="329" t="s">
        <v>2358</v>
      </c>
      <c r="B451" s="166" t="s">
        <v>579</v>
      </c>
      <c r="C451" s="208" t="s">
        <v>82</v>
      </c>
      <c r="D451" s="211" t="s">
        <v>82</v>
      </c>
      <c r="E451" s="161"/>
      <c r="F451" s="207" t="str">
        <f t="shared" si="18"/>
        <v/>
      </c>
      <c r="G451" s="207" t="str">
        <f t="shared" si="19"/>
        <v/>
      </c>
    </row>
    <row r="452" spans="1:7" x14ac:dyDescent="0.25">
      <c r="A452" s="329" t="s">
        <v>2359</v>
      </c>
      <c r="B452" s="235" t="s">
        <v>145</v>
      </c>
      <c r="C452" s="214">
        <f>SUM(C428:C451)</f>
        <v>0</v>
      </c>
      <c r="D452" s="212">
        <f>SUM(D428:D451)</f>
        <v>0</v>
      </c>
      <c r="E452" s="161"/>
      <c r="F452" s="213">
        <f>SUM(F428:F451)</f>
        <v>0</v>
      </c>
      <c r="G452" s="213">
        <f>SUM(G428:G451)</f>
        <v>0</v>
      </c>
    </row>
    <row r="453" spans="1:7" ht="15" customHeight="1" x14ac:dyDescent="0.25">
      <c r="A453" s="156"/>
      <c r="B453" s="156" t="s">
        <v>2360</v>
      </c>
      <c r="C453" s="156" t="s">
        <v>656</v>
      </c>
      <c r="D453" s="156" t="s">
        <v>657</v>
      </c>
      <c r="E453" s="156"/>
      <c r="F453" s="156" t="s">
        <v>487</v>
      </c>
      <c r="G453" s="156" t="s">
        <v>658</v>
      </c>
    </row>
    <row r="454" spans="1:7" x14ac:dyDescent="0.25">
      <c r="A454" s="329" t="s">
        <v>2093</v>
      </c>
      <c r="B454" s="145" t="s">
        <v>689</v>
      </c>
      <c r="C454" s="179" t="s">
        <v>82</v>
      </c>
      <c r="G454" s="145"/>
    </row>
    <row r="455" spans="1:7" x14ac:dyDescent="0.25">
      <c r="A455" s="329"/>
      <c r="G455" s="145"/>
    </row>
    <row r="456" spans="1:7" x14ac:dyDescent="0.25">
      <c r="A456" s="329"/>
      <c r="B456" s="166" t="s">
        <v>690</v>
      </c>
      <c r="G456" s="145"/>
    </row>
    <row r="457" spans="1:7" x14ac:dyDescent="0.25">
      <c r="A457" s="329" t="s">
        <v>2094</v>
      </c>
      <c r="B457" s="145" t="s">
        <v>692</v>
      </c>
      <c r="C457" s="208" t="s">
        <v>82</v>
      </c>
      <c r="D457" s="211" t="s">
        <v>82</v>
      </c>
      <c r="F457" s="207" t="str">
        <f>IF($C$465=0,"",IF(C457="[for completion]","",C457/$C$465))</f>
        <v/>
      </c>
      <c r="G457" s="207" t="str">
        <f>IF($D$465=0,"",IF(D457="[for completion]","",D457/$D$465))</f>
        <v/>
      </c>
    </row>
    <row r="458" spans="1:7" x14ac:dyDescent="0.25">
      <c r="A458" s="329" t="s">
        <v>2095</v>
      </c>
      <c r="B458" s="145" t="s">
        <v>694</v>
      </c>
      <c r="C458" s="208" t="s">
        <v>82</v>
      </c>
      <c r="D458" s="211" t="s">
        <v>82</v>
      </c>
      <c r="F458" s="207" t="str">
        <f t="shared" ref="F458:F471" si="20">IF($C$465=0,"",IF(C458="[for completion]","",C458/$C$465))</f>
        <v/>
      </c>
      <c r="G458" s="207" t="str">
        <f t="shared" ref="G458:G471" si="21">IF($D$465=0,"",IF(D458="[for completion]","",D458/$D$465))</f>
        <v/>
      </c>
    </row>
    <row r="459" spans="1:7" x14ac:dyDescent="0.25">
      <c r="A459" s="329" t="s">
        <v>2096</v>
      </c>
      <c r="B459" s="145" t="s">
        <v>696</v>
      </c>
      <c r="C459" s="208" t="s">
        <v>82</v>
      </c>
      <c r="D459" s="211" t="s">
        <v>82</v>
      </c>
      <c r="F459" s="207" t="str">
        <f t="shared" si="20"/>
        <v/>
      </c>
      <c r="G459" s="207" t="str">
        <f t="shared" si="21"/>
        <v/>
      </c>
    </row>
    <row r="460" spans="1:7" x14ac:dyDescent="0.25">
      <c r="A460" s="329" t="s">
        <v>2097</v>
      </c>
      <c r="B460" s="145" t="s">
        <v>698</v>
      </c>
      <c r="C460" s="208" t="s">
        <v>82</v>
      </c>
      <c r="D460" s="211" t="s">
        <v>82</v>
      </c>
      <c r="F460" s="207" t="str">
        <f t="shared" si="20"/>
        <v/>
      </c>
      <c r="G460" s="207" t="str">
        <f t="shared" si="21"/>
        <v/>
      </c>
    </row>
    <row r="461" spans="1:7" x14ac:dyDescent="0.25">
      <c r="A461" s="329" t="s">
        <v>2098</v>
      </c>
      <c r="B461" s="145" t="s">
        <v>700</v>
      </c>
      <c r="C461" s="208" t="s">
        <v>82</v>
      </c>
      <c r="D461" s="211" t="s">
        <v>82</v>
      </c>
      <c r="F461" s="207" t="str">
        <f t="shared" si="20"/>
        <v/>
      </c>
      <c r="G461" s="207" t="str">
        <f t="shared" si="21"/>
        <v/>
      </c>
    </row>
    <row r="462" spans="1:7" x14ac:dyDescent="0.25">
      <c r="A462" s="329" t="s">
        <v>2099</v>
      </c>
      <c r="B462" s="145" t="s">
        <v>702</v>
      </c>
      <c r="C462" s="208" t="s">
        <v>82</v>
      </c>
      <c r="D462" s="211" t="s">
        <v>82</v>
      </c>
      <c r="F462" s="207" t="str">
        <f t="shared" si="20"/>
        <v/>
      </c>
      <c r="G462" s="207" t="str">
        <f t="shared" si="21"/>
        <v/>
      </c>
    </row>
    <row r="463" spans="1:7" x14ac:dyDescent="0.25">
      <c r="A463" s="329" t="s">
        <v>2100</v>
      </c>
      <c r="B463" s="145" t="s">
        <v>704</v>
      </c>
      <c r="C463" s="208" t="s">
        <v>82</v>
      </c>
      <c r="D463" s="211" t="s">
        <v>82</v>
      </c>
      <c r="F463" s="207" t="str">
        <f t="shared" si="20"/>
        <v/>
      </c>
      <c r="G463" s="207" t="str">
        <f t="shared" si="21"/>
        <v/>
      </c>
    </row>
    <row r="464" spans="1:7" x14ac:dyDescent="0.25">
      <c r="A464" s="329" t="s">
        <v>2101</v>
      </c>
      <c r="B464" s="145" t="s">
        <v>706</v>
      </c>
      <c r="C464" s="208" t="s">
        <v>82</v>
      </c>
      <c r="D464" s="211" t="s">
        <v>82</v>
      </c>
      <c r="F464" s="207" t="str">
        <f t="shared" si="20"/>
        <v/>
      </c>
      <c r="G464" s="207" t="str">
        <f t="shared" si="21"/>
        <v/>
      </c>
    </row>
    <row r="465" spans="1:7" x14ac:dyDescent="0.25">
      <c r="A465" s="329" t="s">
        <v>2102</v>
      </c>
      <c r="B465" s="175" t="s">
        <v>145</v>
      </c>
      <c r="C465" s="208">
        <f>SUM(C457:C464)</f>
        <v>0</v>
      </c>
      <c r="D465" s="211">
        <f>SUM(D457:D464)</f>
        <v>0</v>
      </c>
      <c r="F465" s="179">
        <f>SUM(F457:F464)</f>
        <v>0</v>
      </c>
      <c r="G465" s="179">
        <f>SUM(G457:G464)</f>
        <v>0</v>
      </c>
    </row>
    <row r="466" spans="1:7" outlineLevel="1" x14ac:dyDescent="0.25">
      <c r="A466" s="329" t="s">
        <v>2103</v>
      </c>
      <c r="B466" s="162" t="s">
        <v>709</v>
      </c>
      <c r="C466" s="208"/>
      <c r="D466" s="211"/>
      <c r="F466" s="207" t="str">
        <f t="shared" si="20"/>
        <v/>
      </c>
      <c r="G466" s="207" t="str">
        <f t="shared" si="21"/>
        <v/>
      </c>
    </row>
    <row r="467" spans="1:7" outlineLevel="1" x14ac:dyDescent="0.25">
      <c r="A467" s="329" t="s">
        <v>2104</v>
      </c>
      <c r="B467" s="162" t="s">
        <v>711</v>
      </c>
      <c r="C467" s="208"/>
      <c r="D467" s="211"/>
      <c r="F467" s="207" t="str">
        <f t="shared" si="20"/>
        <v/>
      </c>
      <c r="G467" s="207" t="str">
        <f t="shared" si="21"/>
        <v/>
      </c>
    </row>
    <row r="468" spans="1:7" outlineLevel="1" x14ac:dyDescent="0.25">
      <c r="A468" s="329" t="s">
        <v>2105</v>
      </c>
      <c r="B468" s="162" t="s">
        <v>713</v>
      </c>
      <c r="C468" s="208"/>
      <c r="D468" s="211"/>
      <c r="F468" s="207" t="str">
        <f t="shared" si="20"/>
        <v/>
      </c>
      <c r="G468" s="207" t="str">
        <f t="shared" si="21"/>
        <v/>
      </c>
    </row>
    <row r="469" spans="1:7" outlineLevel="1" x14ac:dyDescent="0.25">
      <c r="A469" s="329" t="s">
        <v>2106</v>
      </c>
      <c r="B469" s="162" t="s">
        <v>715</v>
      </c>
      <c r="C469" s="208"/>
      <c r="D469" s="211"/>
      <c r="F469" s="207" t="str">
        <f t="shared" si="20"/>
        <v/>
      </c>
      <c r="G469" s="207" t="str">
        <f t="shared" si="21"/>
        <v/>
      </c>
    </row>
    <row r="470" spans="1:7" outlineLevel="1" x14ac:dyDescent="0.25">
      <c r="A470" s="329" t="s">
        <v>2107</v>
      </c>
      <c r="B470" s="162" t="s">
        <v>717</v>
      </c>
      <c r="C470" s="208"/>
      <c r="D470" s="211"/>
      <c r="F470" s="207" t="str">
        <f t="shared" si="20"/>
        <v/>
      </c>
      <c r="G470" s="207" t="str">
        <f t="shared" si="21"/>
        <v/>
      </c>
    </row>
    <row r="471" spans="1:7" outlineLevel="1" x14ac:dyDescent="0.25">
      <c r="A471" s="329" t="s">
        <v>2108</v>
      </c>
      <c r="B471" s="162" t="s">
        <v>719</v>
      </c>
      <c r="C471" s="208"/>
      <c r="D471" s="211"/>
      <c r="F471" s="207" t="str">
        <f t="shared" si="20"/>
        <v/>
      </c>
      <c r="G471" s="207" t="str">
        <f t="shared" si="21"/>
        <v/>
      </c>
    </row>
    <row r="472" spans="1:7" outlineLevel="1" x14ac:dyDescent="0.25">
      <c r="A472" s="329" t="s">
        <v>2109</v>
      </c>
      <c r="B472" s="162"/>
      <c r="F472" s="159"/>
      <c r="G472" s="159"/>
    </row>
    <row r="473" spans="1:7" outlineLevel="1" x14ac:dyDescent="0.25">
      <c r="A473" s="329" t="s">
        <v>2110</v>
      </c>
      <c r="B473" s="162"/>
      <c r="F473" s="159"/>
      <c r="G473" s="159"/>
    </row>
    <row r="474" spans="1:7" outlineLevel="1" x14ac:dyDescent="0.25">
      <c r="A474" s="329" t="s">
        <v>2111</v>
      </c>
      <c r="B474" s="162"/>
      <c r="F474" s="161"/>
      <c r="G474" s="161"/>
    </row>
    <row r="475" spans="1:7" ht="15" customHeight="1" x14ac:dyDescent="0.25">
      <c r="A475" s="156"/>
      <c r="B475" s="156" t="s">
        <v>2428</v>
      </c>
      <c r="C475" s="156" t="s">
        <v>656</v>
      </c>
      <c r="D475" s="156" t="s">
        <v>657</v>
      </c>
      <c r="E475" s="156"/>
      <c r="F475" s="156" t="s">
        <v>487</v>
      </c>
      <c r="G475" s="156" t="s">
        <v>658</v>
      </c>
    </row>
    <row r="476" spans="1:7" x14ac:dyDescent="0.25">
      <c r="A476" s="329" t="s">
        <v>2203</v>
      </c>
      <c r="B476" s="145" t="s">
        <v>689</v>
      </c>
      <c r="C476" s="179" t="s">
        <v>117</v>
      </c>
      <c r="G476" s="145"/>
    </row>
    <row r="477" spans="1:7" x14ac:dyDescent="0.25">
      <c r="A477" s="329"/>
      <c r="G477" s="145"/>
    </row>
    <row r="478" spans="1:7" x14ac:dyDescent="0.25">
      <c r="A478" s="329"/>
      <c r="B478" s="166" t="s">
        <v>690</v>
      </c>
      <c r="G478" s="145"/>
    </row>
    <row r="479" spans="1:7" x14ac:dyDescent="0.25">
      <c r="A479" s="329" t="s">
        <v>2204</v>
      </c>
      <c r="B479" s="145" t="s">
        <v>692</v>
      </c>
      <c r="C479" s="208" t="s">
        <v>117</v>
      </c>
      <c r="D479" s="211" t="s">
        <v>117</v>
      </c>
      <c r="F479" s="207" t="str">
        <f>IF($C$487=0,"",IF(C479="[Mark as ND1 if not relevant]","",C479/$C$487))</f>
        <v/>
      </c>
      <c r="G479" s="207" t="str">
        <f>IF($D$487=0,"",IF(D479="[Mark as ND1 if not relevant]","",D479/$D$487))</f>
        <v/>
      </c>
    </row>
    <row r="480" spans="1:7" x14ac:dyDescent="0.25">
      <c r="A480" s="329" t="s">
        <v>2205</v>
      </c>
      <c r="B480" s="145" t="s">
        <v>694</v>
      </c>
      <c r="C480" s="208" t="s">
        <v>117</v>
      </c>
      <c r="D480" s="211" t="s">
        <v>117</v>
      </c>
      <c r="F480" s="207" t="str">
        <f t="shared" ref="F480:F486" si="22">IF($C$487=0,"",IF(C480="[Mark as ND1 if not relevant]","",C480/$C$487))</f>
        <v/>
      </c>
      <c r="G480" s="207" t="str">
        <f t="shared" ref="G480:G486" si="23">IF($D$487=0,"",IF(D480="[Mark as ND1 if not relevant]","",D480/$D$487))</f>
        <v/>
      </c>
    </row>
    <row r="481" spans="1:7" x14ac:dyDescent="0.25">
      <c r="A481" s="329" t="s">
        <v>2206</v>
      </c>
      <c r="B481" s="145" t="s">
        <v>696</v>
      </c>
      <c r="C481" s="208" t="s">
        <v>117</v>
      </c>
      <c r="D481" s="211" t="s">
        <v>117</v>
      </c>
      <c r="F481" s="207" t="str">
        <f t="shared" si="22"/>
        <v/>
      </c>
      <c r="G481" s="207" t="str">
        <f t="shared" si="23"/>
        <v/>
      </c>
    </row>
    <row r="482" spans="1:7" x14ac:dyDescent="0.25">
      <c r="A482" s="329" t="s">
        <v>2207</v>
      </c>
      <c r="B482" s="145" t="s">
        <v>698</v>
      </c>
      <c r="C482" s="208" t="s">
        <v>117</v>
      </c>
      <c r="D482" s="211" t="s">
        <v>117</v>
      </c>
      <c r="F482" s="207" t="str">
        <f t="shared" si="22"/>
        <v/>
      </c>
      <c r="G482" s="207" t="str">
        <f t="shared" si="23"/>
        <v/>
      </c>
    </row>
    <row r="483" spans="1:7" x14ac:dyDescent="0.25">
      <c r="A483" s="329" t="s">
        <v>2208</v>
      </c>
      <c r="B483" s="145" t="s">
        <v>700</v>
      </c>
      <c r="C483" s="208" t="s">
        <v>117</v>
      </c>
      <c r="D483" s="211" t="s">
        <v>117</v>
      </c>
      <c r="F483" s="207" t="str">
        <f t="shared" si="22"/>
        <v/>
      </c>
      <c r="G483" s="207" t="str">
        <f t="shared" si="23"/>
        <v/>
      </c>
    </row>
    <row r="484" spans="1:7" x14ac:dyDescent="0.25">
      <c r="A484" s="329" t="s">
        <v>2209</v>
      </c>
      <c r="B484" s="145" t="s">
        <v>702</v>
      </c>
      <c r="C484" s="208" t="s">
        <v>117</v>
      </c>
      <c r="D484" s="211" t="s">
        <v>117</v>
      </c>
      <c r="F484" s="207" t="str">
        <f t="shared" si="22"/>
        <v/>
      </c>
      <c r="G484" s="207" t="str">
        <f t="shared" si="23"/>
        <v/>
      </c>
    </row>
    <row r="485" spans="1:7" x14ac:dyDescent="0.25">
      <c r="A485" s="329" t="s">
        <v>2210</v>
      </c>
      <c r="B485" s="145" t="s">
        <v>704</v>
      </c>
      <c r="C485" s="208" t="s">
        <v>117</v>
      </c>
      <c r="D485" s="211" t="s">
        <v>117</v>
      </c>
      <c r="F485" s="207" t="str">
        <f t="shared" si="22"/>
        <v/>
      </c>
      <c r="G485" s="207" t="str">
        <f t="shared" si="23"/>
        <v/>
      </c>
    </row>
    <row r="486" spans="1:7" x14ac:dyDescent="0.25">
      <c r="A486" s="329" t="s">
        <v>2211</v>
      </c>
      <c r="B486" s="145" t="s">
        <v>706</v>
      </c>
      <c r="C486" s="208" t="s">
        <v>117</v>
      </c>
      <c r="D486" s="211" t="s">
        <v>117</v>
      </c>
      <c r="F486" s="207" t="str">
        <f t="shared" si="22"/>
        <v/>
      </c>
      <c r="G486" s="207" t="str">
        <f t="shared" si="23"/>
        <v/>
      </c>
    </row>
    <row r="487" spans="1:7" x14ac:dyDescent="0.25">
      <c r="A487" s="329" t="s">
        <v>2212</v>
      </c>
      <c r="B487" s="175" t="s">
        <v>145</v>
      </c>
      <c r="C487" s="208">
        <f>SUM(C479:C486)</f>
        <v>0</v>
      </c>
      <c r="D487" s="211">
        <f>SUM(D479:D486)</f>
        <v>0</v>
      </c>
      <c r="F487" s="179">
        <f>SUM(F479:F486)</f>
        <v>0</v>
      </c>
      <c r="G487" s="179">
        <f>SUM(G479:G486)</f>
        <v>0</v>
      </c>
    </row>
    <row r="488" spans="1:7" outlineLevel="1" x14ac:dyDescent="0.25">
      <c r="A488" s="329" t="s">
        <v>2213</v>
      </c>
      <c r="B488" s="162" t="s">
        <v>709</v>
      </c>
      <c r="C488" s="208"/>
      <c r="D488" s="211"/>
      <c r="F488" s="207" t="str">
        <f t="shared" ref="F488:F493" si="24">IF($C$487=0,"",IF(C488="[for completion]","",C488/$C$487))</f>
        <v/>
      </c>
      <c r="G488" s="207" t="str">
        <f t="shared" ref="G488:G493" si="25">IF($D$487=0,"",IF(D488="[for completion]","",D488/$D$487))</f>
        <v/>
      </c>
    </row>
    <row r="489" spans="1:7" outlineLevel="1" x14ac:dyDescent="0.25">
      <c r="A489" s="329" t="s">
        <v>2214</v>
      </c>
      <c r="B489" s="162" t="s">
        <v>711</v>
      </c>
      <c r="C489" s="208"/>
      <c r="D489" s="211"/>
      <c r="F489" s="207" t="str">
        <f t="shared" si="24"/>
        <v/>
      </c>
      <c r="G489" s="207" t="str">
        <f t="shared" si="25"/>
        <v/>
      </c>
    </row>
    <row r="490" spans="1:7" outlineLevel="1" x14ac:dyDescent="0.25">
      <c r="A490" s="329" t="s">
        <v>2215</v>
      </c>
      <c r="B490" s="162" t="s">
        <v>713</v>
      </c>
      <c r="C490" s="208"/>
      <c r="D490" s="211"/>
      <c r="F490" s="207" t="str">
        <f t="shared" si="24"/>
        <v/>
      </c>
      <c r="G490" s="207" t="str">
        <f t="shared" si="25"/>
        <v/>
      </c>
    </row>
    <row r="491" spans="1:7" outlineLevel="1" x14ac:dyDescent="0.25">
      <c r="A491" s="329" t="s">
        <v>2216</v>
      </c>
      <c r="B491" s="162" t="s">
        <v>715</v>
      </c>
      <c r="C491" s="208"/>
      <c r="D491" s="211"/>
      <c r="F491" s="207" t="str">
        <f t="shared" si="24"/>
        <v/>
      </c>
      <c r="G491" s="207" t="str">
        <f t="shared" si="25"/>
        <v/>
      </c>
    </row>
    <row r="492" spans="1:7" outlineLevel="1" x14ac:dyDescent="0.25">
      <c r="A492" s="329" t="s">
        <v>2217</v>
      </c>
      <c r="B492" s="162" t="s">
        <v>717</v>
      </c>
      <c r="C492" s="208"/>
      <c r="D492" s="211"/>
      <c r="F492" s="207" t="str">
        <f t="shared" si="24"/>
        <v/>
      </c>
      <c r="G492" s="207" t="str">
        <f t="shared" si="25"/>
        <v/>
      </c>
    </row>
    <row r="493" spans="1:7" outlineLevel="1" x14ac:dyDescent="0.25">
      <c r="A493" s="329" t="s">
        <v>2218</v>
      </c>
      <c r="B493" s="162" t="s">
        <v>719</v>
      </c>
      <c r="C493" s="208"/>
      <c r="D493" s="211"/>
      <c r="F493" s="207" t="str">
        <f t="shared" si="24"/>
        <v/>
      </c>
      <c r="G493" s="207" t="str">
        <f t="shared" si="25"/>
        <v/>
      </c>
    </row>
    <row r="494" spans="1:7" outlineLevel="1" x14ac:dyDescent="0.25">
      <c r="A494" s="329" t="s">
        <v>2219</v>
      </c>
      <c r="B494" s="162"/>
      <c r="F494" s="207"/>
      <c r="G494" s="207"/>
    </row>
    <row r="495" spans="1:7" outlineLevel="1" x14ac:dyDescent="0.25">
      <c r="A495" s="329" t="s">
        <v>2220</v>
      </c>
      <c r="B495" s="162"/>
      <c r="F495" s="207"/>
      <c r="G495" s="207"/>
    </row>
    <row r="496" spans="1:7" outlineLevel="1" x14ac:dyDescent="0.25">
      <c r="A496" s="329" t="s">
        <v>2221</v>
      </c>
      <c r="B496" s="162"/>
      <c r="F496" s="207"/>
      <c r="G496" s="179"/>
    </row>
    <row r="497" spans="1:7" ht="15" customHeight="1" x14ac:dyDescent="0.25">
      <c r="A497" s="156"/>
      <c r="B497" s="156" t="s">
        <v>2429</v>
      </c>
      <c r="C497" s="156" t="s">
        <v>776</v>
      </c>
      <c r="D497" s="156"/>
      <c r="E497" s="156"/>
      <c r="F497" s="156"/>
      <c r="G497" s="158"/>
    </row>
    <row r="498" spans="1:7" x14ac:dyDescent="0.25">
      <c r="A498" s="329" t="s">
        <v>2487</v>
      </c>
      <c r="B498" s="166" t="s">
        <v>777</v>
      </c>
      <c r="C498" s="179" t="s">
        <v>82</v>
      </c>
      <c r="G498" s="145"/>
    </row>
    <row r="499" spans="1:7" x14ac:dyDescent="0.25">
      <c r="A499" s="329" t="s">
        <v>2488</v>
      </c>
      <c r="B499" s="166" t="s">
        <v>778</v>
      </c>
      <c r="C499" s="179" t="s">
        <v>82</v>
      </c>
      <c r="G499" s="145"/>
    </row>
    <row r="500" spans="1:7" x14ac:dyDescent="0.25">
      <c r="A500" s="329" t="s">
        <v>2489</v>
      </c>
      <c r="B500" s="166" t="s">
        <v>779</v>
      </c>
      <c r="C500" s="179" t="s">
        <v>82</v>
      </c>
      <c r="G500" s="145"/>
    </row>
    <row r="501" spans="1:7" x14ac:dyDescent="0.25">
      <c r="A501" s="329" t="s">
        <v>2490</v>
      </c>
      <c r="B501" s="166" t="s">
        <v>780</v>
      </c>
      <c r="C501" s="179" t="s">
        <v>82</v>
      </c>
      <c r="G501" s="145"/>
    </row>
    <row r="502" spans="1:7" x14ac:dyDescent="0.25">
      <c r="A502" s="329" t="s">
        <v>2491</v>
      </c>
      <c r="B502" s="166" t="s">
        <v>781</v>
      </c>
      <c r="C502" s="179" t="s">
        <v>82</v>
      </c>
      <c r="G502" s="145"/>
    </row>
    <row r="503" spans="1:7" x14ac:dyDescent="0.25">
      <c r="A503" s="329" t="s">
        <v>2492</v>
      </c>
      <c r="B503" s="166" t="s">
        <v>782</v>
      </c>
      <c r="C503" s="179" t="s">
        <v>82</v>
      </c>
      <c r="G503" s="145"/>
    </row>
    <row r="504" spans="1:7" x14ac:dyDescent="0.25">
      <c r="A504" s="329" t="s">
        <v>2493</v>
      </c>
      <c r="B504" s="166" t="s">
        <v>783</v>
      </c>
      <c r="C504" s="179" t="s">
        <v>82</v>
      </c>
      <c r="G504" s="145"/>
    </row>
    <row r="505" spans="1:7" s="263" customFormat="1" x14ac:dyDescent="0.25">
      <c r="A505" s="329" t="s">
        <v>2494</v>
      </c>
      <c r="B505" s="235" t="s">
        <v>2236</v>
      </c>
      <c r="C505" s="265" t="s">
        <v>82</v>
      </c>
      <c r="D505" s="264"/>
      <c r="E505" s="264"/>
      <c r="F505" s="264"/>
      <c r="G505" s="264"/>
    </row>
    <row r="506" spans="1:7" s="263" customFormat="1" x14ac:dyDescent="0.25">
      <c r="A506" s="329" t="s">
        <v>2495</v>
      </c>
      <c r="B506" s="235" t="s">
        <v>2237</v>
      </c>
      <c r="C506" s="265" t="s">
        <v>82</v>
      </c>
      <c r="D506" s="264"/>
      <c r="E506" s="264"/>
      <c r="F506" s="264"/>
      <c r="G506" s="264"/>
    </row>
    <row r="507" spans="1:7" s="263" customFormat="1" x14ac:dyDescent="0.25">
      <c r="A507" s="329" t="s">
        <v>2496</v>
      </c>
      <c r="B507" s="235" t="s">
        <v>2238</v>
      </c>
      <c r="C507" s="265" t="s">
        <v>82</v>
      </c>
      <c r="D507" s="264"/>
      <c r="E507" s="264"/>
      <c r="F507" s="264"/>
      <c r="G507" s="264"/>
    </row>
    <row r="508" spans="1:7" x14ac:dyDescent="0.25">
      <c r="A508" s="329" t="s">
        <v>2497</v>
      </c>
      <c r="B508" s="235" t="s">
        <v>784</v>
      </c>
      <c r="C508" s="179" t="s">
        <v>82</v>
      </c>
      <c r="G508" s="145"/>
    </row>
    <row r="509" spans="1:7" x14ac:dyDescent="0.25">
      <c r="A509" s="329" t="s">
        <v>2498</v>
      </c>
      <c r="B509" s="235" t="s">
        <v>785</v>
      </c>
      <c r="C509" s="179" t="s">
        <v>82</v>
      </c>
      <c r="G509" s="145"/>
    </row>
    <row r="510" spans="1:7" x14ac:dyDescent="0.25">
      <c r="A510" s="329" t="s">
        <v>2499</v>
      </c>
      <c r="B510" s="235" t="s">
        <v>143</v>
      </c>
      <c r="C510" s="179" t="s">
        <v>82</v>
      </c>
      <c r="G510" s="145"/>
    </row>
    <row r="511" spans="1:7" outlineLevel="1" x14ac:dyDescent="0.25">
      <c r="A511" s="329" t="s">
        <v>2500</v>
      </c>
      <c r="B511" s="232" t="s">
        <v>2239</v>
      </c>
      <c r="C511" s="179"/>
      <c r="G511" s="145"/>
    </row>
    <row r="512" spans="1:7" outlineLevel="1" x14ac:dyDescent="0.25">
      <c r="A512" s="329" t="s">
        <v>2501</v>
      </c>
      <c r="B512" s="232" t="s">
        <v>147</v>
      </c>
      <c r="C512" s="179"/>
      <c r="G512" s="145"/>
    </row>
    <row r="513" spans="1:7" outlineLevel="1" x14ac:dyDescent="0.25">
      <c r="A513" s="329" t="s">
        <v>2502</v>
      </c>
      <c r="B513" s="162" t="s">
        <v>147</v>
      </c>
      <c r="C513" s="179"/>
      <c r="G513" s="145"/>
    </row>
    <row r="514" spans="1:7" outlineLevel="1" x14ac:dyDescent="0.25">
      <c r="A514" s="329" t="s">
        <v>2503</v>
      </c>
      <c r="B514" s="162" t="s">
        <v>147</v>
      </c>
      <c r="C514" s="179"/>
      <c r="G514" s="145"/>
    </row>
    <row r="515" spans="1:7" outlineLevel="1" x14ac:dyDescent="0.25">
      <c r="A515" s="329" t="s">
        <v>2504</v>
      </c>
      <c r="B515" s="162" t="s">
        <v>147</v>
      </c>
      <c r="C515" s="179"/>
      <c r="G515" s="145"/>
    </row>
    <row r="516" spans="1:7" outlineLevel="1" x14ac:dyDescent="0.25">
      <c r="A516" s="329" t="s">
        <v>2505</v>
      </c>
      <c r="B516" s="162" t="s">
        <v>147</v>
      </c>
      <c r="C516" s="179"/>
      <c r="G516" s="145"/>
    </row>
    <row r="517" spans="1:7" outlineLevel="1" x14ac:dyDescent="0.25">
      <c r="A517" s="329" t="s">
        <v>2506</v>
      </c>
      <c r="B517" s="162" t="s">
        <v>147</v>
      </c>
      <c r="C517" s="179"/>
      <c r="G517" s="145"/>
    </row>
    <row r="518" spans="1:7" outlineLevel="1" x14ac:dyDescent="0.25">
      <c r="A518" s="329" t="s">
        <v>2507</v>
      </c>
      <c r="B518" s="162" t="s">
        <v>147</v>
      </c>
      <c r="C518" s="179"/>
      <c r="G518" s="145"/>
    </row>
    <row r="519" spans="1:7" outlineLevel="1" x14ac:dyDescent="0.25">
      <c r="A519" s="329" t="s">
        <v>2508</v>
      </c>
      <c r="B519" s="162" t="s">
        <v>147</v>
      </c>
      <c r="C519" s="179"/>
      <c r="G519" s="145"/>
    </row>
    <row r="520" spans="1:7" outlineLevel="1" x14ac:dyDescent="0.25">
      <c r="A520" s="329" t="s">
        <v>2509</v>
      </c>
      <c r="B520" s="162" t="s">
        <v>147</v>
      </c>
      <c r="C520" s="179"/>
      <c r="G520" s="145"/>
    </row>
    <row r="521" spans="1:7" outlineLevel="1" x14ac:dyDescent="0.25">
      <c r="A521" s="329" t="s">
        <v>2510</v>
      </c>
      <c r="B521" s="162" t="s">
        <v>147</v>
      </c>
      <c r="C521" s="179"/>
      <c r="G521" s="145"/>
    </row>
    <row r="522" spans="1:7" outlineLevel="1" x14ac:dyDescent="0.25">
      <c r="A522" s="329" t="s">
        <v>2511</v>
      </c>
      <c r="B522" s="162" t="s">
        <v>147</v>
      </c>
      <c r="C522" s="179"/>
    </row>
    <row r="523" spans="1:7" outlineLevel="1" x14ac:dyDescent="0.25">
      <c r="A523" s="329" t="s">
        <v>2512</v>
      </c>
      <c r="B523" s="162" t="s">
        <v>147</v>
      </c>
      <c r="C523" s="179"/>
    </row>
    <row r="524" spans="1:7" outlineLevel="1" x14ac:dyDescent="0.25">
      <c r="A524" s="329" t="s">
        <v>2513</v>
      </c>
      <c r="B524" s="162" t="s">
        <v>147</v>
      </c>
      <c r="C524" s="179"/>
    </row>
    <row r="525" spans="1:7" s="216" customFormat="1" x14ac:dyDescent="0.25">
      <c r="A525" s="192"/>
      <c r="B525" s="192" t="s">
        <v>2514</v>
      </c>
      <c r="C525" s="156" t="s">
        <v>112</v>
      </c>
      <c r="D525" s="156" t="s">
        <v>1669</v>
      </c>
      <c r="E525" s="156"/>
      <c r="F525" s="156" t="s">
        <v>487</v>
      </c>
      <c r="G525" s="156" t="s">
        <v>1978</v>
      </c>
    </row>
    <row r="526" spans="1:7" s="216" customFormat="1" x14ac:dyDescent="0.25">
      <c r="A526" s="329" t="s">
        <v>2580</v>
      </c>
      <c r="B526" s="330" t="s">
        <v>579</v>
      </c>
      <c r="C526" s="301" t="s">
        <v>82</v>
      </c>
      <c r="D526" s="311" t="s">
        <v>82</v>
      </c>
      <c r="E526" s="253"/>
      <c r="F526" s="257" t="str">
        <f>IF($C$544=0,"",IF(C526="[for completion]","",IF(C526="","",C526/$C$544)))</f>
        <v/>
      </c>
      <c r="G526" s="257" t="str">
        <f>IF($D$544=0,"",IF(D526="[for completion]","",IF(D526="","",D526/$D$544)))</f>
        <v/>
      </c>
    </row>
    <row r="527" spans="1:7" s="216" customFormat="1" x14ac:dyDescent="0.25">
      <c r="A527" s="329" t="s">
        <v>2581</v>
      </c>
      <c r="B527" s="252" t="s">
        <v>579</v>
      </c>
      <c r="C527" s="301" t="s">
        <v>82</v>
      </c>
      <c r="D527" s="311" t="s">
        <v>82</v>
      </c>
      <c r="E527" s="253"/>
      <c r="F527" s="257" t="str">
        <f t="shared" ref="F527:F543" si="26">IF($C$544=0,"",IF(C527="[for completion]","",IF(C527="","",C527/$C$544)))</f>
        <v/>
      </c>
      <c r="G527" s="257" t="str">
        <f t="shared" ref="G527:G543" si="27">IF($D$544=0,"",IF(D527="[for completion]","",IF(D527="","",D527/$D$544)))</f>
        <v/>
      </c>
    </row>
    <row r="528" spans="1:7" s="216" customFormat="1" x14ac:dyDescent="0.25">
      <c r="A528" s="329" t="s">
        <v>2582</v>
      </c>
      <c r="B528" s="252" t="s">
        <v>579</v>
      </c>
      <c r="C528" s="301" t="s">
        <v>82</v>
      </c>
      <c r="D528" s="311" t="s">
        <v>82</v>
      </c>
      <c r="E528" s="253"/>
      <c r="F528" s="257" t="str">
        <f t="shared" si="26"/>
        <v/>
      </c>
      <c r="G528" s="257" t="str">
        <f t="shared" si="27"/>
        <v/>
      </c>
    </row>
    <row r="529" spans="1:7" s="216" customFormat="1" x14ac:dyDescent="0.25">
      <c r="A529" s="329" t="s">
        <v>2583</v>
      </c>
      <c r="B529" s="252" t="s">
        <v>579</v>
      </c>
      <c r="C529" s="301" t="s">
        <v>82</v>
      </c>
      <c r="D529" s="311" t="s">
        <v>82</v>
      </c>
      <c r="E529" s="253"/>
      <c r="F529" s="257" t="str">
        <f t="shared" si="26"/>
        <v/>
      </c>
      <c r="G529" s="257" t="str">
        <f t="shared" si="27"/>
        <v/>
      </c>
    </row>
    <row r="530" spans="1:7" s="216" customFormat="1" x14ac:dyDescent="0.25">
      <c r="A530" s="329" t="s">
        <v>2584</v>
      </c>
      <c r="B530" s="270" t="s">
        <v>579</v>
      </c>
      <c r="C530" s="301" t="s">
        <v>82</v>
      </c>
      <c r="D530" s="311" t="s">
        <v>82</v>
      </c>
      <c r="E530" s="253"/>
      <c r="F530" s="257" t="str">
        <f t="shared" si="26"/>
        <v/>
      </c>
      <c r="G530" s="257" t="str">
        <f t="shared" si="27"/>
        <v/>
      </c>
    </row>
    <row r="531" spans="1:7" s="216" customFormat="1" x14ac:dyDescent="0.25">
      <c r="A531" s="329" t="s">
        <v>2585</v>
      </c>
      <c r="B531" s="252" t="s">
        <v>579</v>
      </c>
      <c r="C531" s="301" t="s">
        <v>82</v>
      </c>
      <c r="D531" s="311" t="s">
        <v>82</v>
      </c>
      <c r="E531" s="253"/>
      <c r="F531" s="257" t="str">
        <f t="shared" si="26"/>
        <v/>
      </c>
      <c r="G531" s="257" t="str">
        <f t="shared" si="27"/>
        <v/>
      </c>
    </row>
    <row r="532" spans="1:7" s="216" customFormat="1" x14ac:dyDescent="0.25">
      <c r="A532" s="329" t="s">
        <v>2586</v>
      </c>
      <c r="B532" s="252" t="s">
        <v>579</v>
      </c>
      <c r="C532" s="301" t="s">
        <v>82</v>
      </c>
      <c r="D532" s="311" t="s">
        <v>82</v>
      </c>
      <c r="E532" s="253"/>
      <c r="F532" s="257" t="str">
        <f t="shared" si="26"/>
        <v/>
      </c>
      <c r="G532" s="257" t="str">
        <f t="shared" si="27"/>
        <v/>
      </c>
    </row>
    <row r="533" spans="1:7" s="216" customFormat="1" x14ac:dyDescent="0.25">
      <c r="A533" s="329" t="s">
        <v>2587</v>
      </c>
      <c r="B533" s="252" t="s">
        <v>579</v>
      </c>
      <c r="C533" s="301" t="s">
        <v>82</v>
      </c>
      <c r="D533" s="311" t="s">
        <v>82</v>
      </c>
      <c r="E533" s="253"/>
      <c r="F533" s="257" t="str">
        <f t="shared" si="26"/>
        <v/>
      </c>
      <c r="G533" s="257" t="str">
        <f t="shared" si="27"/>
        <v/>
      </c>
    </row>
    <row r="534" spans="1:7" s="216" customFormat="1" x14ac:dyDescent="0.25">
      <c r="A534" s="329" t="s">
        <v>2588</v>
      </c>
      <c r="B534" s="252" t="s">
        <v>579</v>
      </c>
      <c r="C534" s="301" t="s">
        <v>82</v>
      </c>
      <c r="D534" s="311" t="s">
        <v>82</v>
      </c>
      <c r="E534" s="253"/>
      <c r="F534" s="257" t="str">
        <f t="shared" si="26"/>
        <v/>
      </c>
      <c r="G534" s="257" t="str">
        <f t="shared" si="27"/>
        <v/>
      </c>
    </row>
    <row r="535" spans="1:7" s="216" customFormat="1" x14ac:dyDescent="0.25">
      <c r="A535" s="329" t="s">
        <v>2589</v>
      </c>
      <c r="B535" s="270" t="s">
        <v>579</v>
      </c>
      <c r="C535" s="301" t="s">
        <v>82</v>
      </c>
      <c r="D535" s="311" t="s">
        <v>82</v>
      </c>
      <c r="E535" s="253"/>
      <c r="F535" s="257" t="str">
        <f t="shared" si="26"/>
        <v/>
      </c>
      <c r="G535" s="257" t="str">
        <f t="shared" si="27"/>
        <v/>
      </c>
    </row>
    <row r="536" spans="1:7" s="216" customFormat="1" x14ac:dyDescent="0.25">
      <c r="A536" s="329" t="s">
        <v>2590</v>
      </c>
      <c r="B536" s="252" t="s">
        <v>579</v>
      </c>
      <c r="C536" s="301" t="s">
        <v>82</v>
      </c>
      <c r="D536" s="311" t="s">
        <v>82</v>
      </c>
      <c r="E536" s="253"/>
      <c r="F536" s="257" t="str">
        <f t="shared" si="26"/>
        <v/>
      </c>
      <c r="G536" s="257" t="str">
        <f t="shared" si="27"/>
        <v/>
      </c>
    </row>
    <row r="537" spans="1:7" s="216" customFormat="1" x14ac:dyDescent="0.25">
      <c r="A537" s="329" t="s">
        <v>2591</v>
      </c>
      <c r="B537" s="252" t="s">
        <v>579</v>
      </c>
      <c r="C537" s="301" t="s">
        <v>82</v>
      </c>
      <c r="D537" s="311" t="s">
        <v>82</v>
      </c>
      <c r="E537" s="253"/>
      <c r="F537" s="257" t="str">
        <f t="shared" si="26"/>
        <v/>
      </c>
      <c r="G537" s="257" t="str">
        <f t="shared" si="27"/>
        <v/>
      </c>
    </row>
    <row r="538" spans="1:7" s="216" customFormat="1" x14ac:dyDescent="0.25">
      <c r="A538" s="329" t="s">
        <v>2592</v>
      </c>
      <c r="B538" s="252" t="s">
        <v>579</v>
      </c>
      <c r="C538" s="301" t="s">
        <v>82</v>
      </c>
      <c r="D538" s="311" t="s">
        <v>82</v>
      </c>
      <c r="E538" s="253"/>
      <c r="F538" s="257" t="str">
        <f t="shared" si="26"/>
        <v/>
      </c>
      <c r="G538" s="257" t="str">
        <f t="shared" si="27"/>
        <v/>
      </c>
    </row>
    <row r="539" spans="1:7" s="216" customFormat="1" x14ac:dyDescent="0.25">
      <c r="A539" s="329" t="s">
        <v>2593</v>
      </c>
      <c r="B539" s="252" t="s">
        <v>579</v>
      </c>
      <c r="C539" s="301" t="s">
        <v>82</v>
      </c>
      <c r="D539" s="311" t="s">
        <v>82</v>
      </c>
      <c r="E539" s="253"/>
      <c r="F539" s="257" t="str">
        <f t="shared" si="26"/>
        <v/>
      </c>
      <c r="G539" s="257" t="str">
        <f t="shared" si="27"/>
        <v/>
      </c>
    </row>
    <row r="540" spans="1:7" s="216" customFormat="1" x14ac:dyDescent="0.25">
      <c r="A540" s="329" t="s">
        <v>2594</v>
      </c>
      <c r="B540" s="252" t="s">
        <v>579</v>
      </c>
      <c r="C540" s="301" t="s">
        <v>82</v>
      </c>
      <c r="D540" s="311" t="s">
        <v>82</v>
      </c>
      <c r="E540" s="253"/>
      <c r="F540" s="257" t="str">
        <f t="shared" si="26"/>
        <v/>
      </c>
      <c r="G540" s="257" t="str">
        <f t="shared" si="27"/>
        <v/>
      </c>
    </row>
    <row r="541" spans="1:7" s="216" customFormat="1" x14ac:dyDescent="0.25">
      <c r="A541" s="329" t="s">
        <v>2595</v>
      </c>
      <c r="B541" s="252" t="s">
        <v>579</v>
      </c>
      <c r="C541" s="301" t="s">
        <v>82</v>
      </c>
      <c r="D541" s="311" t="s">
        <v>82</v>
      </c>
      <c r="E541" s="253"/>
      <c r="F541" s="257" t="str">
        <f t="shared" si="26"/>
        <v/>
      </c>
      <c r="G541" s="257" t="str">
        <f t="shared" si="27"/>
        <v/>
      </c>
    </row>
    <row r="542" spans="1:7" s="216" customFormat="1" x14ac:dyDescent="0.25">
      <c r="A542" s="329" t="s">
        <v>2596</v>
      </c>
      <c r="B542" s="252" t="s">
        <v>579</v>
      </c>
      <c r="C542" s="301" t="s">
        <v>82</v>
      </c>
      <c r="D542" s="311" t="s">
        <v>82</v>
      </c>
      <c r="E542" s="253"/>
      <c r="F542" s="257" t="str">
        <f t="shared" si="26"/>
        <v/>
      </c>
      <c r="G542" s="257" t="str">
        <f t="shared" si="27"/>
        <v/>
      </c>
    </row>
    <row r="543" spans="1:7" s="216" customFormat="1" x14ac:dyDescent="0.25">
      <c r="A543" s="329" t="s">
        <v>2597</v>
      </c>
      <c r="B543" s="252" t="s">
        <v>2061</v>
      </c>
      <c r="C543" s="301" t="s">
        <v>82</v>
      </c>
      <c r="D543" s="311" t="s">
        <v>82</v>
      </c>
      <c r="E543" s="253"/>
      <c r="F543" s="257" t="str">
        <f t="shared" si="26"/>
        <v/>
      </c>
      <c r="G543" s="257" t="str">
        <f t="shared" si="27"/>
        <v/>
      </c>
    </row>
    <row r="544" spans="1:7" s="216" customFormat="1" x14ac:dyDescent="0.25">
      <c r="A544" s="329" t="s">
        <v>2598</v>
      </c>
      <c r="B544" s="252" t="s">
        <v>145</v>
      </c>
      <c r="C544" s="301">
        <f>SUM(C526:C543)</f>
        <v>0</v>
      </c>
      <c r="D544" s="311">
        <f>SUM(D526:D543)</f>
        <v>0</v>
      </c>
      <c r="E544" s="253"/>
      <c r="F544" s="265">
        <f>SUM(F526:F543)</f>
        <v>0</v>
      </c>
      <c r="G544" s="265">
        <f>SUM(G526:G543)</f>
        <v>0</v>
      </c>
    </row>
    <row r="545" spans="1:7" s="216" customFormat="1" x14ac:dyDescent="0.25">
      <c r="A545" s="329" t="s">
        <v>2599</v>
      </c>
      <c r="B545" s="252"/>
      <c r="C545" s="251"/>
      <c r="D545" s="251"/>
      <c r="E545" s="253"/>
      <c r="F545" s="253"/>
      <c r="G545" s="253"/>
    </row>
    <row r="546" spans="1:7" s="216" customFormat="1" x14ac:dyDescent="0.25">
      <c r="A546" s="329" t="s">
        <v>2600</v>
      </c>
      <c r="B546" s="252"/>
      <c r="C546" s="251"/>
      <c r="D546" s="251"/>
      <c r="E546" s="253"/>
      <c r="F546" s="253"/>
      <c r="G546" s="253"/>
    </row>
    <row r="547" spans="1:7" s="216" customFormat="1" x14ac:dyDescent="0.25">
      <c r="A547" s="329" t="s">
        <v>2601</v>
      </c>
      <c r="B547" s="252"/>
      <c r="C547" s="251"/>
      <c r="D547" s="251"/>
      <c r="E547" s="253"/>
      <c r="F547" s="253"/>
      <c r="G547" s="253"/>
    </row>
    <row r="548" spans="1:7" s="258" customFormat="1" x14ac:dyDescent="0.25">
      <c r="A548" s="192"/>
      <c r="B548" s="192" t="s">
        <v>2515</v>
      </c>
      <c r="C548" s="156" t="s">
        <v>112</v>
      </c>
      <c r="D548" s="156" t="s">
        <v>1669</v>
      </c>
      <c r="E548" s="156"/>
      <c r="F548" s="156" t="s">
        <v>487</v>
      </c>
      <c r="G548" s="156" t="s">
        <v>1978</v>
      </c>
    </row>
    <row r="549" spans="1:7" s="258" customFormat="1" x14ac:dyDescent="0.25">
      <c r="A549" s="329" t="s">
        <v>2602</v>
      </c>
      <c r="B549" s="270" t="s">
        <v>579</v>
      </c>
      <c r="C549" s="301" t="s">
        <v>82</v>
      </c>
      <c r="D549" s="311" t="s">
        <v>82</v>
      </c>
      <c r="E549" s="271"/>
      <c r="F549" s="257" t="str">
        <f>IF($C$567=0,"",IF(C549="[for completion]","",IF(C549="","",C549/$C$567)))</f>
        <v/>
      </c>
      <c r="G549" s="257" t="str">
        <f>IF($D$567=0,"",IF(D549="[for completion]","",IF(D549="","",D549/$D$567)))</f>
        <v/>
      </c>
    </row>
    <row r="550" spans="1:7" s="258" customFormat="1" x14ac:dyDescent="0.25">
      <c r="A550" s="329" t="s">
        <v>2603</v>
      </c>
      <c r="B550" s="270" t="s">
        <v>579</v>
      </c>
      <c r="C550" s="301" t="s">
        <v>82</v>
      </c>
      <c r="D550" s="311" t="s">
        <v>82</v>
      </c>
      <c r="E550" s="271"/>
      <c r="F550" s="257" t="str">
        <f t="shared" ref="F550:F566" si="28">IF($C$567=0,"",IF(C550="[for completion]","",IF(C550="","",C550/$C$567)))</f>
        <v/>
      </c>
      <c r="G550" s="257" t="str">
        <f t="shared" ref="G550:G566" si="29">IF($D$567=0,"",IF(D550="[for completion]","",IF(D550="","",D550/$D$567)))</f>
        <v/>
      </c>
    </row>
    <row r="551" spans="1:7" s="258" customFormat="1" x14ac:dyDescent="0.25">
      <c r="A551" s="329" t="s">
        <v>2604</v>
      </c>
      <c r="B551" s="270" t="s">
        <v>579</v>
      </c>
      <c r="C551" s="301" t="s">
        <v>82</v>
      </c>
      <c r="D551" s="311" t="s">
        <v>82</v>
      </c>
      <c r="E551" s="271"/>
      <c r="F551" s="257" t="str">
        <f t="shared" si="28"/>
        <v/>
      </c>
      <c r="G551" s="257" t="str">
        <f t="shared" si="29"/>
        <v/>
      </c>
    </row>
    <row r="552" spans="1:7" s="258" customFormat="1" x14ac:dyDescent="0.25">
      <c r="A552" s="329" t="s">
        <v>2605</v>
      </c>
      <c r="B552" s="270" t="s">
        <v>579</v>
      </c>
      <c r="C552" s="301" t="s">
        <v>82</v>
      </c>
      <c r="D552" s="311" t="s">
        <v>82</v>
      </c>
      <c r="E552" s="271"/>
      <c r="F552" s="257" t="str">
        <f t="shared" si="28"/>
        <v/>
      </c>
      <c r="G552" s="257" t="str">
        <f t="shared" si="29"/>
        <v/>
      </c>
    </row>
    <row r="553" spans="1:7" s="258" customFormat="1" x14ac:dyDescent="0.25">
      <c r="A553" s="329" t="s">
        <v>2606</v>
      </c>
      <c r="B553" s="270" t="s">
        <v>579</v>
      </c>
      <c r="C553" s="301" t="s">
        <v>82</v>
      </c>
      <c r="D553" s="311" t="s">
        <v>82</v>
      </c>
      <c r="E553" s="271"/>
      <c r="F553" s="257" t="str">
        <f t="shared" si="28"/>
        <v/>
      </c>
      <c r="G553" s="257" t="str">
        <f t="shared" si="29"/>
        <v/>
      </c>
    </row>
    <row r="554" spans="1:7" s="258" customFormat="1" x14ac:dyDescent="0.25">
      <c r="A554" s="329" t="s">
        <v>2607</v>
      </c>
      <c r="B554" s="270" t="s">
        <v>579</v>
      </c>
      <c r="C554" s="301" t="s">
        <v>82</v>
      </c>
      <c r="D554" s="311" t="s">
        <v>82</v>
      </c>
      <c r="E554" s="271"/>
      <c r="F554" s="257" t="str">
        <f t="shared" si="28"/>
        <v/>
      </c>
      <c r="G554" s="257" t="str">
        <f t="shared" si="29"/>
        <v/>
      </c>
    </row>
    <row r="555" spans="1:7" s="258" customFormat="1" x14ac:dyDescent="0.25">
      <c r="A555" s="329" t="s">
        <v>2608</v>
      </c>
      <c r="B555" s="330" t="s">
        <v>579</v>
      </c>
      <c r="C555" s="301" t="s">
        <v>82</v>
      </c>
      <c r="D555" s="311" t="s">
        <v>82</v>
      </c>
      <c r="E555" s="271"/>
      <c r="F555" s="257" t="str">
        <f t="shared" si="28"/>
        <v/>
      </c>
      <c r="G555" s="257" t="str">
        <f t="shared" si="29"/>
        <v/>
      </c>
    </row>
    <row r="556" spans="1:7" s="258" customFormat="1" x14ac:dyDescent="0.25">
      <c r="A556" s="329" t="s">
        <v>2609</v>
      </c>
      <c r="B556" s="270" t="s">
        <v>579</v>
      </c>
      <c r="C556" s="301" t="s">
        <v>82</v>
      </c>
      <c r="D556" s="311" t="s">
        <v>82</v>
      </c>
      <c r="E556" s="271"/>
      <c r="F556" s="257" t="str">
        <f t="shared" si="28"/>
        <v/>
      </c>
      <c r="G556" s="257" t="str">
        <f t="shared" si="29"/>
        <v/>
      </c>
    </row>
    <row r="557" spans="1:7" s="258" customFormat="1" x14ac:dyDescent="0.25">
      <c r="A557" s="329" t="s">
        <v>2610</v>
      </c>
      <c r="B557" s="270" t="s">
        <v>579</v>
      </c>
      <c r="C557" s="301" t="s">
        <v>82</v>
      </c>
      <c r="D557" s="311" t="s">
        <v>82</v>
      </c>
      <c r="E557" s="271"/>
      <c r="F557" s="257" t="str">
        <f t="shared" si="28"/>
        <v/>
      </c>
      <c r="G557" s="257" t="str">
        <f t="shared" si="29"/>
        <v/>
      </c>
    </row>
    <row r="558" spans="1:7" s="258" customFormat="1" x14ac:dyDescent="0.25">
      <c r="A558" s="329" t="s">
        <v>2611</v>
      </c>
      <c r="B558" s="270" t="s">
        <v>579</v>
      </c>
      <c r="C558" s="301" t="s">
        <v>82</v>
      </c>
      <c r="D558" s="311" t="s">
        <v>82</v>
      </c>
      <c r="E558" s="271"/>
      <c r="F558" s="257" t="str">
        <f t="shared" si="28"/>
        <v/>
      </c>
      <c r="G558" s="257" t="str">
        <f t="shared" si="29"/>
        <v/>
      </c>
    </row>
    <row r="559" spans="1:7" s="258" customFormat="1" x14ac:dyDescent="0.25">
      <c r="A559" s="329" t="s">
        <v>2612</v>
      </c>
      <c r="B559" s="270" t="s">
        <v>579</v>
      </c>
      <c r="C559" s="301" t="s">
        <v>82</v>
      </c>
      <c r="D559" s="311" t="s">
        <v>82</v>
      </c>
      <c r="E559" s="271"/>
      <c r="F559" s="257" t="str">
        <f t="shared" si="28"/>
        <v/>
      </c>
      <c r="G559" s="257" t="str">
        <f t="shared" si="29"/>
        <v/>
      </c>
    </row>
    <row r="560" spans="1:7" s="258" customFormat="1" x14ac:dyDescent="0.25">
      <c r="A560" s="329" t="s">
        <v>2613</v>
      </c>
      <c r="B560" s="270" t="s">
        <v>579</v>
      </c>
      <c r="C560" s="301" t="s">
        <v>82</v>
      </c>
      <c r="D560" s="311" t="s">
        <v>82</v>
      </c>
      <c r="E560" s="271"/>
      <c r="F560" s="257" t="str">
        <f t="shared" si="28"/>
        <v/>
      </c>
      <c r="G560" s="257" t="str">
        <f t="shared" si="29"/>
        <v/>
      </c>
    </row>
    <row r="561" spans="1:7" s="258" customFormat="1" x14ac:dyDescent="0.25">
      <c r="A561" s="329" t="s">
        <v>2614</v>
      </c>
      <c r="B561" s="270" t="s">
        <v>579</v>
      </c>
      <c r="C561" s="301" t="s">
        <v>82</v>
      </c>
      <c r="D561" s="311" t="s">
        <v>82</v>
      </c>
      <c r="E561" s="271"/>
      <c r="F561" s="257" t="str">
        <f t="shared" si="28"/>
        <v/>
      </c>
      <c r="G561" s="257" t="str">
        <f t="shared" si="29"/>
        <v/>
      </c>
    </row>
    <row r="562" spans="1:7" s="258" customFormat="1" x14ac:dyDescent="0.25">
      <c r="A562" s="329" t="s">
        <v>2615</v>
      </c>
      <c r="B562" s="270" t="s">
        <v>579</v>
      </c>
      <c r="C562" s="301" t="s">
        <v>82</v>
      </c>
      <c r="D562" s="311" t="s">
        <v>82</v>
      </c>
      <c r="E562" s="271"/>
      <c r="F562" s="257" t="str">
        <f t="shared" si="28"/>
        <v/>
      </c>
      <c r="G562" s="257" t="str">
        <f t="shared" si="29"/>
        <v/>
      </c>
    </row>
    <row r="563" spans="1:7" s="258" customFormat="1" x14ac:dyDescent="0.25">
      <c r="A563" s="329" t="s">
        <v>2616</v>
      </c>
      <c r="B563" s="270" t="s">
        <v>579</v>
      </c>
      <c r="C563" s="301" t="s">
        <v>82</v>
      </c>
      <c r="D563" s="311" t="s">
        <v>82</v>
      </c>
      <c r="E563" s="271"/>
      <c r="F563" s="257" t="str">
        <f t="shared" si="28"/>
        <v/>
      </c>
      <c r="G563" s="257" t="str">
        <f t="shared" si="29"/>
        <v/>
      </c>
    </row>
    <row r="564" spans="1:7" s="258" customFormat="1" x14ac:dyDescent="0.25">
      <c r="A564" s="329" t="s">
        <v>2617</v>
      </c>
      <c r="B564" s="270" t="s">
        <v>579</v>
      </c>
      <c r="C564" s="301" t="s">
        <v>82</v>
      </c>
      <c r="D564" s="311" t="s">
        <v>82</v>
      </c>
      <c r="E564" s="271"/>
      <c r="F564" s="257" t="str">
        <f t="shared" si="28"/>
        <v/>
      </c>
      <c r="G564" s="257" t="str">
        <f t="shared" si="29"/>
        <v/>
      </c>
    </row>
    <row r="565" spans="1:7" s="258" customFormat="1" x14ac:dyDescent="0.25">
      <c r="A565" s="329" t="s">
        <v>2618</v>
      </c>
      <c r="B565" s="270" t="s">
        <v>579</v>
      </c>
      <c r="C565" s="301" t="s">
        <v>82</v>
      </c>
      <c r="D565" s="311" t="s">
        <v>82</v>
      </c>
      <c r="E565" s="271"/>
      <c r="F565" s="257" t="str">
        <f t="shared" si="28"/>
        <v/>
      </c>
      <c r="G565" s="257" t="str">
        <f t="shared" si="29"/>
        <v/>
      </c>
    </row>
    <row r="566" spans="1:7" s="258" customFormat="1" x14ac:dyDescent="0.25">
      <c r="A566" s="329" t="s">
        <v>2619</v>
      </c>
      <c r="B566" s="270" t="s">
        <v>2061</v>
      </c>
      <c r="C566" s="301" t="s">
        <v>82</v>
      </c>
      <c r="D566" s="311" t="s">
        <v>82</v>
      </c>
      <c r="E566" s="271"/>
      <c r="F566" s="257" t="str">
        <f t="shared" si="28"/>
        <v/>
      </c>
      <c r="G566" s="257" t="str">
        <f t="shared" si="29"/>
        <v/>
      </c>
    </row>
    <row r="567" spans="1:7" s="258" customFormat="1" x14ac:dyDescent="0.25">
      <c r="A567" s="329" t="s">
        <v>2620</v>
      </c>
      <c r="B567" s="270" t="s">
        <v>145</v>
      </c>
      <c r="C567" s="301">
        <f>SUM(C549:C566)</f>
        <v>0</v>
      </c>
      <c r="D567" s="311">
        <f>SUM(D549:D566)</f>
        <v>0</v>
      </c>
      <c r="E567" s="271"/>
      <c r="F567" s="265">
        <f>SUM(F549:F566)</f>
        <v>0</v>
      </c>
      <c r="G567" s="265">
        <f>SUM(G549:G566)</f>
        <v>0</v>
      </c>
    </row>
    <row r="568" spans="1:7" s="258" customFormat="1" x14ac:dyDescent="0.25">
      <c r="A568" s="329" t="s">
        <v>2621</v>
      </c>
      <c r="B568" s="270"/>
      <c r="C568" s="268"/>
      <c r="D568" s="268"/>
      <c r="E568" s="271"/>
      <c r="F568" s="271"/>
      <c r="G568" s="271"/>
    </row>
    <row r="569" spans="1:7" s="258" customFormat="1" x14ac:dyDescent="0.25">
      <c r="A569" s="329" t="s">
        <v>2622</v>
      </c>
      <c r="B569" s="270"/>
      <c r="C569" s="268"/>
      <c r="D569" s="268"/>
      <c r="E569" s="271"/>
      <c r="F569" s="271"/>
      <c r="G569" s="271"/>
    </row>
    <row r="570" spans="1:7" s="258" customFormat="1" x14ac:dyDescent="0.25">
      <c r="A570" s="329" t="s">
        <v>2623</v>
      </c>
      <c r="B570" s="270"/>
      <c r="C570" s="268"/>
      <c r="D570" s="268"/>
      <c r="E570" s="271"/>
      <c r="F570" s="271"/>
      <c r="G570" s="271"/>
    </row>
    <row r="571" spans="1:7" s="216" customFormat="1" x14ac:dyDescent="0.25">
      <c r="A571" s="192"/>
      <c r="B571" s="192" t="s">
        <v>2516</v>
      </c>
      <c r="C571" s="156" t="s">
        <v>112</v>
      </c>
      <c r="D571" s="156" t="s">
        <v>1669</v>
      </c>
      <c r="E571" s="156"/>
      <c r="F571" s="156" t="s">
        <v>487</v>
      </c>
      <c r="G571" s="156" t="s">
        <v>1978</v>
      </c>
    </row>
    <row r="572" spans="1:7" s="216" customFormat="1" x14ac:dyDescent="0.25">
      <c r="A572" s="329" t="s">
        <v>2624</v>
      </c>
      <c r="B572" s="344" t="s">
        <v>1660</v>
      </c>
      <c r="C572" s="301" t="s">
        <v>82</v>
      </c>
      <c r="D572" s="311" t="s">
        <v>82</v>
      </c>
      <c r="E572" s="253"/>
      <c r="F572" s="257" t="str">
        <f>IF($C$585=0,"",IF(C572="[for completion]","",IF(C572="","",C572/$C$585)))</f>
        <v/>
      </c>
      <c r="G572" s="257" t="str">
        <f>IF($D$585=0,"",IF(D572="[for completion]","",IF(D572="","",D572/$D$585)))</f>
        <v/>
      </c>
    </row>
    <row r="573" spans="1:7" s="216" customFormat="1" x14ac:dyDescent="0.25">
      <c r="A573" s="329" t="s">
        <v>2625</v>
      </c>
      <c r="B573" s="344" t="s">
        <v>1661</v>
      </c>
      <c r="C573" s="301" t="s">
        <v>82</v>
      </c>
      <c r="D573" s="311" t="s">
        <v>82</v>
      </c>
      <c r="E573" s="253"/>
      <c r="F573" s="257" t="str">
        <f>IF($C$585=0,"",IF(C573="[for completion]","",IF(C573="","",C573/$C$585)))</f>
        <v/>
      </c>
      <c r="G573" s="257" t="str">
        <f>IF($D$585=0,"",IF(D573="[for completion]","",IF(D573="","",D573/$D$585)))</f>
        <v/>
      </c>
    </row>
    <row r="574" spans="1:7" s="216" customFormat="1" x14ac:dyDescent="0.25">
      <c r="A574" s="329" t="s">
        <v>2626</v>
      </c>
      <c r="B574" s="344" t="s">
        <v>2342</v>
      </c>
      <c r="C574" s="301" t="s">
        <v>82</v>
      </c>
      <c r="D574" s="311" t="s">
        <v>82</v>
      </c>
      <c r="E574" s="253"/>
      <c r="F574" s="257" t="str">
        <f>IF($C$585=0,"",IF(C574="[for completion]","",IF(C574="","",C574/$C$585)))</f>
        <v/>
      </c>
      <c r="G574" s="257" t="str">
        <f>IF($D$585=0,"",IF(D574="[for completion]","",IF(D574="","",D574/$D$585)))</f>
        <v/>
      </c>
    </row>
    <row r="575" spans="1:7" s="216" customFormat="1" x14ac:dyDescent="0.25">
      <c r="A575" s="329" t="s">
        <v>2627</v>
      </c>
      <c r="B575" s="344" t="s">
        <v>1662</v>
      </c>
      <c r="C575" s="301" t="s">
        <v>82</v>
      </c>
      <c r="D575" s="311" t="s">
        <v>82</v>
      </c>
      <c r="E575" s="253"/>
      <c r="F575" s="257" t="str">
        <f>IF($C$585=0,"",IF(C575="[for completion]","",IF(C575="","",C575/$C$585)))</f>
        <v/>
      </c>
      <c r="G575" s="257" t="str">
        <f>IF($D$585=0,"",IF(D575="[for completion]","",IF(D575="","",D575/$D$585)))</f>
        <v/>
      </c>
    </row>
    <row r="576" spans="1:7" s="216" customFormat="1" x14ac:dyDescent="0.25">
      <c r="A576" s="329" t="s">
        <v>2628</v>
      </c>
      <c r="B576" s="344" t="s">
        <v>1663</v>
      </c>
      <c r="C576" s="301" t="s">
        <v>82</v>
      </c>
      <c r="D576" s="311" t="s">
        <v>82</v>
      </c>
      <c r="E576" s="253"/>
      <c r="F576" s="257" t="str">
        <f>IF($C$585=0,"",IF(C576="[for completion]","",IF(C576="","",C576/$C$585)))</f>
        <v/>
      </c>
      <c r="G576" s="257" t="str">
        <f>IF($D$585=0,"",IF(D576="[for completion]","",IF(D576="","",D576/$D$585)))</f>
        <v/>
      </c>
    </row>
    <row r="577" spans="1:7" s="216" customFormat="1" x14ac:dyDescent="0.25">
      <c r="A577" s="329" t="s">
        <v>2629</v>
      </c>
      <c r="B577" s="344" t="s">
        <v>1664</v>
      </c>
      <c r="C577" s="301" t="s">
        <v>82</v>
      </c>
      <c r="D577" s="311" t="s">
        <v>82</v>
      </c>
      <c r="E577" s="253"/>
      <c r="F577" s="366" t="str">
        <f t="shared" ref="F577:F584" si="30">IF($C$585=0,"",IF(C577="[for completion]","",IF(C577="","",C577/$C$585)))</f>
        <v/>
      </c>
      <c r="G577" s="366" t="str">
        <f t="shared" ref="G577:G584" si="31">IF($D$585=0,"",IF(D577="[for completion]","",IF(D577="","",D577/$D$585)))</f>
        <v/>
      </c>
    </row>
    <row r="578" spans="1:7" s="216" customFormat="1" x14ac:dyDescent="0.25">
      <c r="A578" s="329" t="s">
        <v>2630</v>
      </c>
      <c r="B578" s="344" t="s">
        <v>1665</v>
      </c>
      <c r="C578" s="301" t="s">
        <v>82</v>
      </c>
      <c r="D578" s="311" t="s">
        <v>82</v>
      </c>
      <c r="E578" s="253"/>
      <c r="F578" s="366" t="str">
        <f t="shared" si="30"/>
        <v/>
      </c>
      <c r="G578" s="366" t="str">
        <f t="shared" si="31"/>
        <v/>
      </c>
    </row>
    <row r="579" spans="1:7" s="216" customFormat="1" x14ac:dyDescent="0.25">
      <c r="A579" s="329" t="s">
        <v>2631</v>
      </c>
      <c r="B579" s="344" t="s">
        <v>1666</v>
      </c>
      <c r="C579" s="301" t="s">
        <v>82</v>
      </c>
      <c r="D579" s="311" t="s">
        <v>82</v>
      </c>
      <c r="E579" s="253"/>
      <c r="F579" s="366" t="str">
        <f t="shared" si="30"/>
        <v/>
      </c>
      <c r="G579" s="366" t="str">
        <f t="shared" si="31"/>
        <v/>
      </c>
    </row>
    <row r="580" spans="1:7" s="361" customFormat="1" x14ac:dyDescent="0.25">
      <c r="A580" s="367" t="s">
        <v>2632</v>
      </c>
      <c r="B580" s="368" t="s">
        <v>2718</v>
      </c>
      <c r="C580" s="245" t="s">
        <v>82</v>
      </c>
      <c r="D580" s="367" t="s">
        <v>82</v>
      </c>
      <c r="E580" s="377"/>
      <c r="F580" s="348" t="str">
        <f t="shared" si="30"/>
        <v/>
      </c>
      <c r="G580" s="348" t="str">
        <f t="shared" si="31"/>
        <v/>
      </c>
    </row>
    <row r="581" spans="1:7" s="361" customFormat="1" x14ac:dyDescent="0.25">
      <c r="A581" s="367" t="s">
        <v>2633</v>
      </c>
      <c r="B581" s="367" t="s">
        <v>2721</v>
      </c>
      <c r="C581" s="245" t="s">
        <v>82</v>
      </c>
      <c r="D581" s="367" t="s">
        <v>82</v>
      </c>
      <c r="E581" s="108"/>
      <c r="F581" s="348" t="str">
        <f t="shared" si="30"/>
        <v/>
      </c>
      <c r="G581" s="348" t="str">
        <f t="shared" si="31"/>
        <v/>
      </c>
    </row>
    <row r="582" spans="1:7" s="361" customFormat="1" x14ac:dyDescent="0.25">
      <c r="A582" s="367" t="s">
        <v>2634</v>
      </c>
      <c r="B582" s="367" t="s">
        <v>2719</v>
      </c>
      <c r="C582" s="245" t="s">
        <v>82</v>
      </c>
      <c r="D582" s="367" t="s">
        <v>82</v>
      </c>
      <c r="E582" s="108"/>
      <c r="F582" s="348" t="str">
        <f t="shared" si="30"/>
        <v/>
      </c>
      <c r="G582" s="348" t="str">
        <f t="shared" si="31"/>
        <v/>
      </c>
    </row>
    <row r="583" spans="1:7" s="361" customFormat="1" x14ac:dyDescent="0.25">
      <c r="A583" s="367" t="s">
        <v>2730</v>
      </c>
      <c r="B583" s="368" t="s">
        <v>2720</v>
      </c>
      <c r="C583" s="245" t="s">
        <v>82</v>
      </c>
      <c r="D583" s="367" t="s">
        <v>82</v>
      </c>
      <c r="E583" s="377"/>
      <c r="F583" s="348" t="str">
        <f t="shared" si="30"/>
        <v/>
      </c>
      <c r="G583" s="348" t="str">
        <f t="shared" si="31"/>
        <v/>
      </c>
    </row>
    <row r="584" spans="1:7" s="361" customFormat="1" x14ac:dyDescent="0.25">
      <c r="A584" s="367" t="s">
        <v>2731</v>
      </c>
      <c r="B584" s="367" t="s">
        <v>2061</v>
      </c>
      <c r="C584" s="381" t="s">
        <v>82</v>
      </c>
      <c r="D584" s="382" t="s">
        <v>82</v>
      </c>
      <c r="E584" s="377"/>
      <c r="F584" s="348" t="str">
        <f t="shared" si="30"/>
        <v/>
      </c>
      <c r="G584" s="348" t="str">
        <f t="shared" si="31"/>
        <v/>
      </c>
    </row>
    <row r="585" spans="1:7" s="361" customFormat="1" x14ac:dyDescent="0.25">
      <c r="A585" s="367" t="s">
        <v>2732</v>
      </c>
      <c r="B585" s="368" t="s">
        <v>145</v>
      </c>
      <c r="C585" s="381">
        <f>SUM(C572:C584)</f>
        <v>0</v>
      </c>
      <c r="D585" s="382">
        <f>SUM(D572:D584)</f>
        <v>0</v>
      </c>
      <c r="E585" s="377"/>
      <c r="F585" s="364">
        <f>SUM(F572:F584)</f>
        <v>0</v>
      </c>
      <c r="G585" s="364">
        <f>SUM(G572:G584)</f>
        <v>0</v>
      </c>
    </row>
    <row r="586" spans="1:7" s="361" customFormat="1" x14ac:dyDescent="0.25">
      <c r="A586" s="367" t="s">
        <v>2635</v>
      </c>
      <c r="B586" s="368"/>
      <c r="C586" s="381"/>
      <c r="D586" s="382"/>
      <c r="E586" s="377"/>
      <c r="F586" s="348"/>
      <c r="G586" s="348"/>
    </row>
    <row r="587" spans="1:7" s="361" customFormat="1" x14ac:dyDescent="0.25">
      <c r="A587" s="367" t="s">
        <v>2733</v>
      </c>
      <c r="B587" s="368"/>
      <c r="C587" s="381"/>
      <c r="D587" s="382"/>
      <c r="E587" s="377"/>
      <c r="F587" s="348"/>
      <c r="G587" s="348"/>
    </row>
    <row r="588" spans="1:7" s="361" customFormat="1" x14ac:dyDescent="0.25">
      <c r="A588" s="367" t="s">
        <v>2734</v>
      </c>
      <c r="B588" s="368"/>
      <c r="C588" s="381"/>
      <c r="D588" s="382"/>
      <c r="E588" s="377"/>
      <c r="F588" s="348"/>
      <c r="G588" s="348"/>
    </row>
    <row r="589" spans="1:7" s="361" customFormat="1" x14ac:dyDescent="0.25">
      <c r="A589" s="367" t="s">
        <v>2735</v>
      </c>
      <c r="B589" s="368"/>
      <c r="C589" s="381"/>
      <c r="D589" s="382"/>
      <c r="E589" s="377"/>
      <c r="F589" s="348"/>
      <c r="G589" s="348"/>
    </row>
    <row r="590" spans="1:7" s="361" customFormat="1" x14ac:dyDescent="0.25">
      <c r="A590" s="367" t="s">
        <v>2736</v>
      </c>
      <c r="B590" s="368"/>
      <c r="C590" s="381"/>
      <c r="D590" s="382"/>
      <c r="E590" s="377"/>
      <c r="F590" s="348"/>
      <c r="G590" s="348"/>
    </row>
    <row r="591" spans="1:7" s="216" customFormat="1" x14ac:dyDescent="0.25">
      <c r="A591" s="367" t="s">
        <v>2737</v>
      </c>
      <c r="B591" s="368"/>
      <c r="C591" s="381"/>
      <c r="D591" s="382"/>
      <c r="E591" s="377"/>
      <c r="F591" s="348" t="str">
        <f>IF($C$585=0,"",IF(C591="[for completion]","",IF(C591="","",C591/$C$585)))</f>
        <v/>
      </c>
      <c r="G591" s="348" t="str">
        <f>IF($D$585=0,"",IF(D591="[for completion]","",IF(D591="","",D591/$D$585)))</f>
        <v/>
      </c>
    </row>
    <row r="592" spans="1:7" s="216" customFormat="1" x14ac:dyDescent="0.25">
      <c r="A592" s="367" t="s">
        <v>2738</v>
      </c>
      <c r="B592" s="108"/>
      <c r="C592" s="108"/>
      <c r="D592" s="108"/>
      <c r="E592" s="108"/>
      <c r="F592" s="108"/>
      <c r="G592" s="108"/>
    </row>
    <row r="593" spans="1:7" s="258" customFormat="1" x14ac:dyDescent="0.25">
      <c r="A593" s="367" t="s">
        <v>2739</v>
      </c>
      <c r="B593" s="108"/>
      <c r="C593" s="108"/>
      <c r="D593" s="108"/>
      <c r="E593" s="108"/>
      <c r="F593" s="108"/>
      <c r="G593" s="108"/>
    </row>
    <row r="594" spans="1:7" x14ac:dyDescent="0.25">
      <c r="A594" s="367" t="s">
        <v>2740</v>
      </c>
      <c r="B594" s="264"/>
      <c r="C594" s="264"/>
      <c r="D594" s="264"/>
      <c r="E594" s="264"/>
      <c r="F594" s="264"/>
      <c r="G594" s="262"/>
    </row>
    <row r="595" spans="1:7" s="363" customFormat="1" x14ac:dyDescent="0.25">
      <c r="A595" s="367" t="s">
        <v>2746</v>
      </c>
      <c r="B595" s="264"/>
      <c r="C595" s="264"/>
      <c r="D595" s="264"/>
      <c r="E595" s="264"/>
      <c r="F595" s="264"/>
      <c r="G595" s="262"/>
    </row>
    <row r="596" spans="1:7" x14ac:dyDescent="0.25">
      <c r="A596" s="192"/>
      <c r="B596" s="192" t="s">
        <v>2517</v>
      </c>
      <c r="C596" s="156" t="s">
        <v>112</v>
      </c>
      <c r="D596" s="156" t="s">
        <v>1667</v>
      </c>
      <c r="E596" s="156"/>
      <c r="F596" s="156" t="s">
        <v>486</v>
      </c>
      <c r="G596" s="156" t="s">
        <v>1978</v>
      </c>
    </row>
    <row r="597" spans="1:7" x14ac:dyDescent="0.25">
      <c r="A597" s="329" t="s">
        <v>2636</v>
      </c>
      <c r="B597" s="270" t="s">
        <v>2243</v>
      </c>
      <c r="C597" s="301" t="s">
        <v>82</v>
      </c>
      <c r="D597" s="311" t="s">
        <v>82</v>
      </c>
      <c r="E597" s="271"/>
      <c r="F597" s="257" t="str">
        <f>IF($C$601=0,"",IF(C597="[for completion]","",IF(C597="","",C597/$C$601)))</f>
        <v/>
      </c>
      <c r="G597" s="257" t="str">
        <f>IF($D$601=0,"",IF(D597="[for completion]","",IF(D597="","",D597/$D$601)))</f>
        <v/>
      </c>
    </row>
    <row r="598" spans="1:7" x14ac:dyDescent="0.25">
      <c r="A598" s="329" t="s">
        <v>2637</v>
      </c>
      <c r="B598" s="266" t="s">
        <v>2244</v>
      </c>
      <c r="C598" s="301" t="s">
        <v>82</v>
      </c>
      <c r="D598" s="311" t="s">
        <v>82</v>
      </c>
      <c r="E598" s="271"/>
      <c r="F598" s="257" t="str">
        <f>IF($C$601=0,"",IF(C598="[for completion]","",IF(C598="","",C598/$C$601)))</f>
        <v/>
      </c>
      <c r="G598" s="257" t="str">
        <f>IF($D$601=0,"",IF(D598="[for completion]","",IF(D598="","",D598/$D$601)))</f>
        <v/>
      </c>
    </row>
    <row r="599" spans="1:7" x14ac:dyDescent="0.25">
      <c r="A599" s="329" t="s">
        <v>2638</v>
      </c>
      <c r="B599" s="270" t="s">
        <v>1668</v>
      </c>
      <c r="C599" s="301" t="s">
        <v>82</v>
      </c>
      <c r="D599" s="311" t="s">
        <v>82</v>
      </c>
      <c r="E599" s="271"/>
      <c r="F599" s="257" t="str">
        <f>IF($C$601=0,"",IF(C599="[for completion]","",IF(C599="","",C599/$C$601)))</f>
        <v/>
      </c>
      <c r="G599" s="257" t="str">
        <f>IF($D$601=0,"",IF(D599="[for completion]","",IF(D599="","",D599/$D$601)))</f>
        <v/>
      </c>
    </row>
    <row r="600" spans="1:7" x14ac:dyDescent="0.25">
      <c r="A600" s="329" t="s">
        <v>2639</v>
      </c>
      <c r="B600" s="268" t="s">
        <v>2061</v>
      </c>
      <c r="C600" s="301" t="s">
        <v>82</v>
      </c>
      <c r="D600" s="311" t="s">
        <v>82</v>
      </c>
      <c r="E600" s="271"/>
      <c r="F600" s="257" t="str">
        <f>IF($C$601=0,"",IF(C600="[for completion]","",IF(C600="","",C600/$C$601)))</f>
        <v/>
      </c>
      <c r="G600" s="257" t="str">
        <f>IF($D$601=0,"",IF(D600="[for completion]","",IF(D600="","",D600/$D$601)))</f>
        <v/>
      </c>
    </row>
    <row r="601" spans="1:7" x14ac:dyDescent="0.25">
      <c r="A601" s="329" t="s">
        <v>2640</v>
      </c>
      <c r="B601" s="270" t="s">
        <v>145</v>
      </c>
      <c r="C601" s="301">
        <f>SUM(C597:C600)</f>
        <v>0</v>
      </c>
      <c r="D601" s="311">
        <f>SUM(D597:D600)</f>
        <v>0</v>
      </c>
      <c r="E601" s="271"/>
      <c r="F601" s="265">
        <f>SUM(F597:F600)</f>
        <v>0</v>
      </c>
      <c r="G601" s="265">
        <f>SUM(G597:G600)</f>
        <v>0</v>
      </c>
    </row>
    <row r="602" spans="1:7" x14ac:dyDescent="0.25">
      <c r="A602" s="268"/>
      <c r="B602" s="268"/>
      <c r="C602" s="268"/>
      <c r="D602" s="268"/>
      <c r="E602" s="268"/>
      <c r="F602" s="268"/>
      <c r="G602" s="267"/>
    </row>
    <row r="603" spans="1:7" x14ac:dyDescent="0.25">
      <c r="A603" s="192"/>
      <c r="B603" s="192" t="s">
        <v>2710</v>
      </c>
      <c r="C603" s="192" t="s">
        <v>2706</v>
      </c>
      <c r="D603" s="192" t="s">
        <v>2711</v>
      </c>
      <c r="E603" s="192"/>
      <c r="F603" s="192" t="s">
        <v>2708</v>
      </c>
      <c r="G603" s="192"/>
    </row>
    <row r="604" spans="1:7" x14ac:dyDescent="0.25">
      <c r="A604" s="367" t="s">
        <v>2643</v>
      </c>
      <c r="B604" s="389" t="s">
        <v>777</v>
      </c>
      <c r="C604" s="383" t="s">
        <v>82</v>
      </c>
      <c r="D604" s="384" t="s">
        <v>82</v>
      </c>
      <c r="E604" s="385"/>
      <c r="F604" s="384" t="s">
        <v>82</v>
      </c>
      <c r="G604" s="348" t="str">
        <f>IF($D$622=0,"",IF(D604="[for completion]","",IF(D604="","",D604/$D$622)))</f>
        <v/>
      </c>
    </row>
    <row r="605" spans="1:7" x14ac:dyDescent="0.25">
      <c r="A605" s="367" t="s">
        <v>2644</v>
      </c>
      <c r="B605" s="389" t="s">
        <v>778</v>
      </c>
      <c r="C605" s="383" t="s">
        <v>82</v>
      </c>
      <c r="D605" s="384" t="s">
        <v>82</v>
      </c>
      <c r="E605" s="385"/>
      <c r="F605" s="384" t="s">
        <v>82</v>
      </c>
      <c r="G605" s="348" t="str">
        <f t="shared" ref="G605:G622" si="32">IF($D$622=0,"",IF(D605="[for completion]","",IF(D605="","",D605/$D$622)))</f>
        <v/>
      </c>
    </row>
    <row r="606" spans="1:7" x14ac:dyDescent="0.25">
      <c r="A606" s="367" t="s">
        <v>2645</v>
      </c>
      <c r="B606" s="389" t="s">
        <v>779</v>
      </c>
      <c r="C606" s="383" t="s">
        <v>82</v>
      </c>
      <c r="D606" s="384" t="s">
        <v>82</v>
      </c>
      <c r="E606" s="385"/>
      <c r="F606" s="384" t="s">
        <v>82</v>
      </c>
      <c r="G606" s="348" t="str">
        <f t="shared" si="32"/>
        <v/>
      </c>
    </row>
    <row r="607" spans="1:7" x14ac:dyDescent="0.25">
      <c r="A607" s="367" t="s">
        <v>2646</v>
      </c>
      <c r="B607" s="389" t="s">
        <v>780</v>
      </c>
      <c r="C607" s="383" t="s">
        <v>82</v>
      </c>
      <c r="D607" s="384" t="s">
        <v>82</v>
      </c>
      <c r="E607" s="385"/>
      <c r="F607" s="384" t="s">
        <v>82</v>
      </c>
      <c r="G607" s="348" t="str">
        <f t="shared" si="32"/>
        <v/>
      </c>
    </row>
    <row r="608" spans="1:7" x14ac:dyDescent="0.25">
      <c r="A608" s="367" t="s">
        <v>2647</v>
      </c>
      <c r="B608" s="389" t="s">
        <v>781</v>
      </c>
      <c r="C608" s="383" t="s">
        <v>82</v>
      </c>
      <c r="D608" s="384" t="s">
        <v>82</v>
      </c>
      <c r="E608" s="385"/>
      <c r="F608" s="384" t="s">
        <v>82</v>
      </c>
      <c r="G608" s="348" t="str">
        <f t="shared" si="32"/>
        <v/>
      </c>
    </row>
    <row r="609" spans="1:7" x14ac:dyDescent="0.25">
      <c r="A609" s="367" t="s">
        <v>2648</v>
      </c>
      <c r="B609" s="389" t="s">
        <v>782</v>
      </c>
      <c r="C609" s="383" t="s">
        <v>82</v>
      </c>
      <c r="D609" s="384" t="s">
        <v>82</v>
      </c>
      <c r="E609" s="385"/>
      <c r="F609" s="384" t="s">
        <v>82</v>
      </c>
      <c r="G609" s="348" t="str">
        <f t="shared" si="32"/>
        <v/>
      </c>
    </row>
    <row r="610" spans="1:7" x14ac:dyDescent="0.25">
      <c r="A610" s="367" t="s">
        <v>2649</v>
      </c>
      <c r="B610" s="389" t="s">
        <v>783</v>
      </c>
      <c r="C610" s="383" t="s">
        <v>82</v>
      </c>
      <c r="D610" s="384" t="s">
        <v>82</v>
      </c>
      <c r="E610" s="385"/>
      <c r="F610" s="384" t="s">
        <v>82</v>
      </c>
      <c r="G610" s="348" t="str">
        <f t="shared" si="32"/>
        <v/>
      </c>
    </row>
    <row r="611" spans="1:7" x14ac:dyDescent="0.25">
      <c r="A611" s="367" t="s">
        <v>2650</v>
      </c>
      <c r="B611" s="389" t="s">
        <v>2236</v>
      </c>
      <c r="C611" s="383" t="s">
        <v>82</v>
      </c>
      <c r="D611" s="384" t="s">
        <v>82</v>
      </c>
      <c r="E611" s="385"/>
      <c r="F611" s="384" t="s">
        <v>82</v>
      </c>
      <c r="G611" s="348" t="str">
        <f t="shared" si="32"/>
        <v/>
      </c>
    </row>
    <row r="612" spans="1:7" x14ac:dyDescent="0.25">
      <c r="A612" s="367" t="s">
        <v>2651</v>
      </c>
      <c r="B612" s="389" t="s">
        <v>2237</v>
      </c>
      <c r="C612" s="383" t="s">
        <v>82</v>
      </c>
      <c r="D612" s="384" t="s">
        <v>82</v>
      </c>
      <c r="E612" s="385"/>
      <c r="F612" s="384" t="s">
        <v>82</v>
      </c>
      <c r="G612" s="348" t="str">
        <f t="shared" si="32"/>
        <v/>
      </c>
    </row>
    <row r="613" spans="1:7" x14ac:dyDescent="0.25">
      <c r="A613" s="367" t="s">
        <v>2652</v>
      </c>
      <c r="B613" s="389" t="s">
        <v>2238</v>
      </c>
      <c r="C613" s="383" t="s">
        <v>82</v>
      </c>
      <c r="D613" s="384" t="s">
        <v>82</v>
      </c>
      <c r="E613" s="385"/>
      <c r="F613" s="384" t="s">
        <v>82</v>
      </c>
      <c r="G613" s="348" t="str">
        <f t="shared" si="32"/>
        <v/>
      </c>
    </row>
    <row r="614" spans="1:7" x14ac:dyDescent="0.25">
      <c r="A614" s="367" t="s">
        <v>2653</v>
      </c>
      <c r="B614" s="389" t="s">
        <v>784</v>
      </c>
      <c r="C614" s="383" t="s">
        <v>82</v>
      </c>
      <c r="D614" s="384" t="s">
        <v>82</v>
      </c>
      <c r="E614" s="385"/>
      <c r="F614" s="384" t="s">
        <v>82</v>
      </c>
      <c r="G614" s="348" t="str">
        <f t="shared" si="32"/>
        <v/>
      </c>
    </row>
    <row r="615" spans="1:7" x14ac:dyDescent="0.25">
      <c r="A615" s="367" t="s">
        <v>2654</v>
      </c>
      <c r="B615" s="389" t="s">
        <v>785</v>
      </c>
      <c r="C615" s="383" t="s">
        <v>82</v>
      </c>
      <c r="D615" s="384" t="s">
        <v>82</v>
      </c>
      <c r="E615" s="385"/>
      <c r="F615" s="384" t="s">
        <v>82</v>
      </c>
      <c r="G615" s="348" t="str">
        <f t="shared" si="32"/>
        <v/>
      </c>
    </row>
    <row r="616" spans="1:7" x14ac:dyDescent="0.25">
      <c r="A616" s="367" t="s">
        <v>2655</v>
      </c>
      <c r="B616" s="389" t="s">
        <v>143</v>
      </c>
      <c r="C616" s="383" t="s">
        <v>82</v>
      </c>
      <c r="D616" s="384" t="s">
        <v>82</v>
      </c>
      <c r="E616" s="385"/>
      <c r="F616" s="384" t="s">
        <v>82</v>
      </c>
      <c r="G616" s="348" t="str">
        <f t="shared" si="32"/>
        <v/>
      </c>
    </row>
    <row r="617" spans="1:7" x14ac:dyDescent="0.25">
      <c r="A617" s="367" t="s">
        <v>2656</v>
      </c>
      <c r="B617" s="389" t="s">
        <v>2061</v>
      </c>
      <c r="C617" s="383" t="s">
        <v>82</v>
      </c>
      <c r="D617" s="384" t="s">
        <v>82</v>
      </c>
      <c r="E617" s="385"/>
      <c r="F617" s="384" t="s">
        <v>82</v>
      </c>
      <c r="G617" s="348" t="str">
        <f t="shared" si="32"/>
        <v/>
      </c>
    </row>
    <row r="618" spans="1:7" x14ac:dyDescent="0.25">
      <c r="A618" s="367" t="s">
        <v>2657</v>
      </c>
      <c r="B618" s="389" t="s">
        <v>145</v>
      </c>
      <c r="C618" s="381">
        <f>SUM(C604:C617)</f>
        <v>0</v>
      </c>
      <c r="D618" s="367">
        <f>SUM(D604:D617)</f>
        <v>0</v>
      </c>
      <c r="E618" s="345"/>
      <c r="F618" s="381"/>
      <c r="G618" s="348" t="str">
        <f t="shared" si="32"/>
        <v/>
      </c>
    </row>
    <row r="619" spans="1:7" x14ac:dyDescent="0.25">
      <c r="A619" s="367" t="s">
        <v>2658</v>
      </c>
      <c r="B619" s="264" t="s">
        <v>2705</v>
      </c>
      <c r="C619" s="108"/>
      <c r="D619" s="108"/>
      <c r="E619" s="108"/>
      <c r="F619" s="339" t="s">
        <v>82</v>
      </c>
      <c r="G619" s="348" t="str">
        <f t="shared" si="32"/>
        <v/>
      </c>
    </row>
    <row r="620" spans="1:7" x14ac:dyDescent="0.25">
      <c r="A620" s="329" t="s">
        <v>2659</v>
      </c>
      <c r="B620" s="344"/>
      <c r="C620" s="301"/>
      <c r="D620" s="311"/>
      <c r="E620" s="345"/>
      <c r="F620" s="348"/>
      <c r="G620" s="348" t="str">
        <f t="shared" si="32"/>
        <v/>
      </c>
    </row>
    <row r="621" spans="1:7" x14ac:dyDescent="0.25">
      <c r="A621" s="329" t="s">
        <v>2660</v>
      </c>
      <c r="B621" s="344"/>
      <c r="C621" s="301"/>
      <c r="D621" s="311"/>
      <c r="E621" s="345"/>
      <c r="F621" s="348"/>
      <c r="G621" s="348" t="str">
        <f t="shared" si="32"/>
        <v/>
      </c>
    </row>
    <row r="622" spans="1:7" x14ac:dyDescent="0.25">
      <c r="A622" s="329" t="s">
        <v>2661</v>
      </c>
      <c r="B622" s="344"/>
      <c r="C622" s="301"/>
      <c r="D622" s="311"/>
      <c r="E622" s="345"/>
      <c r="F622" s="348"/>
      <c r="G622" s="348"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C5" sqref="C5"/>
    </sheetView>
  </sheetViews>
  <sheetFormatPr baseColWidth="10"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4" t="s">
        <v>786</v>
      </c>
      <c r="B1" s="184"/>
      <c r="C1" s="64"/>
      <c r="D1" s="64"/>
      <c r="E1" s="64"/>
      <c r="F1" s="369" t="s">
        <v>2797</v>
      </c>
      <c r="H1" s="64"/>
      <c r="I1" s="63"/>
      <c r="J1" s="64"/>
      <c r="K1" s="64"/>
      <c r="L1" s="64"/>
      <c r="M1" s="64"/>
    </row>
    <row r="2" spans="1:14" ht="15.75" thickBot="1" x14ac:dyDescent="0.3">
      <c r="A2" s="64"/>
      <c r="B2" s="64"/>
      <c r="C2" s="64"/>
      <c r="D2" s="64"/>
      <c r="E2" s="64"/>
      <c r="F2" s="64"/>
      <c r="H2"/>
      <c r="L2" s="64"/>
      <c r="M2" s="64"/>
    </row>
    <row r="3" spans="1:14" ht="18.600000000000001" thickBot="1" x14ac:dyDescent="0.35">
      <c r="A3" s="67"/>
      <c r="B3" s="68" t="s">
        <v>71</v>
      </c>
      <c r="C3" s="69" t="s">
        <v>210</v>
      </c>
      <c r="D3" s="67"/>
      <c r="E3" s="67"/>
      <c r="F3" s="67"/>
      <c r="G3" s="67"/>
      <c r="H3"/>
      <c r="L3" s="64"/>
      <c r="M3" s="64"/>
    </row>
    <row r="4" spans="1:14" ht="15.75" thickBot="1" x14ac:dyDescent="0.3">
      <c r="H4"/>
      <c r="L4" s="64"/>
      <c r="M4" s="64"/>
    </row>
    <row r="5" spans="1:14" ht="18.75" x14ac:dyDescent="0.25">
      <c r="B5" s="71" t="s">
        <v>787</v>
      </c>
      <c r="C5" s="70"/>
      <c r="E5" s="72"/>
      <c r="F5" s="72"/>
      <c r="H5"/>
      <c r="L5" s="64"/>
      <c r="M5" s="64"/>
    </row>
    <row r="6" spans="1:14" ht="15.75" thickBot="1" x14ac:dyDescent="0.3">
      <c r="B6" s="75" t="s">
        <v>788</v>
      </c>
      <c r="H6"/>
      <c r="L6" s="64"/>
      <c r="M6" s="64"/>
    </row>
    <row r="7" spans="1:14" s="113" customFormat="1" x14ac:dyDescent="0.25">
      <c r="A7" s="66"/>
      <c r="B7" s="90"/>
      <c r="C7" s="66"/>
      <c r="D7" s="66"/>
      <c r="E7" s="66"/>
      <c r="F7" s="66"/>
      <c r="G7" s="64"/>
      <c r="H7"/>
      <c r="I7" s="66"/>
      <c r="J7" s="66"/>
      <c r="K7" s="66"/>
      <c r="L7" s="64"/>
      <c r="M7" s="64"/>
      <c r="N7" s="64"/>
    </row>
    <row r="8" spans="1:14" ht="37.5" x14ac:dyDescent="0.25">
      <c r="A8" s="77" t="s">
        <v>80</v>
      </c>
      <c r="B8" s="77" t="s">
        <v>788</v>
      </c>
      <c r="C8" s="78"/>
      <c r="D8" s="78"/>
      <c r="E8" s="78"/>
      <c r="F8" s="78"/>
      <c r="G8" s="79"/>
      <c r="H8"/>
      <c r="I8" s="83"/>
      <c r="J8" s="72"/>
      <c r="K8" s="72"/>
      <c r="L8" s="72"/>
      <c r="M8" s="72"/>
    </row>
    <row r="9" spans="1:14" ht="15" customHeight="1" x14ac:dyDescent="0.25">
      <c r="A9" s="85"/>
      <c r="B9" s="86" t="s">
        <v>789</v>
      </c>
      <c r="C9" s="85"/>
      <c r="D9" s="85"/>
      <c r="E9" s="85"/>
      <c r="F9" s="88"/>
      <c r="G9" s="88"/>
      <c r="H9"/>
      <c r="I9" s="83"/>
      <c r="J9" s="80"/>
      <c r="K9" s="80"/>
      <c r="L9" s="80"/>
      <c r="M9" s="99"/>
      <c r="N9" s="99"/>
    </row>
    <row r="10" spans="1:14" ht="14.45" x14ac:dyDescent="0.3">
      <c r="A10" s="66" t="s">
        <v>790</v>
      </c>
      <c r="B10" s="66" t="s">
        <v>791</v>
      </c>
      <c r="C10" s="247">
        <v>1187</v>
      </c>
      <c r="E10" s="83"/>
      <c r="F10" s="83"/>
      <c r="H10"/>
      <c r="I10" s="83"/>
      <c r="L10" s="83"/>
      <c r="M10" s="83"/>
    </row>
    <row r="11" spans="1:14" outlineLevel="1" x14ac:dyDescent="0.25">
      <c r="A11" s="66" t="s">
        <v>792</v>
      </c>
      <c r="B11" s="95" t="s">
        <v>480</v>
      </c>
      <c r="C11" s="188"/>
      <c r="E11" s="83"/>
      <c r="F11" s="83"/>
      <c r="H11"/>
      <c r="I11" s="83"/>
      <c r="L11" s="83"/>
      <c r="M11" s="83"/>
    </row>
    <row r="12" spans="1:14" outlineLevel="1" x14ac:dyDescent="0.25">
      <c r="A12" s="66" t="s">
        <v>793</v>
      </c>
      <c r="B12" s="95" t="s">
        <v>482</v>
      </c>
      <c r="C12" s="188"/>
      <c r="E12" s="83"/>
      <c r="F12" s="83"/>
      <c r="H12"/>
      <c r="I12" s="83"/>
      <c r="L12" s="83"/>
      <c r="M12" s="83"/>
    </row>
    <row r="13" spans="1:14" outlineLevel="1" x14ac:dyDescent="0.25">
      <c r="A13" s="66" t="s">
        <v>794</v>
      </c>
      <c r="E13" s="83"/>
      <c r="F13" s="83"/>
      <c r="H13"/>
      <c r="I13" s="83"/>
      <c r="L13" s="83"/>
      <c r="M13" s="83"/>
    </row>
    <row r="14" spans="1:14" outlineLevel="1" x14ac:dyDescent="0.25">
      <c r="A14" s="66" t="s">
        <v>795</v>
      </c>
      <c r="E14" s="83"/>
      <c r="F14" s="83"/>
      <c r="H14"/>
      <c r="I14" s="83"/>
      <c r="L14" s="83"/>
      <c r="M14" s="83"/>
    </row>
    <row r="15" spans="1:14" outlineLevel="1" x14ac:dyDescent="0.25">
      <c r="A15" s="66" t="s">
        <v>796</v>
      </c>
      <c r="E15" s="83"/>
      <c r="F15" s="83"/>
      <c r="H15"/>
      <c r="I15" s="83"/>
      <c r="L15" s="83"/>
      <c r="M15" s="83"/>
    </row>
    <row r="16" spans="1:14" outlineLevel="1" x14ac:dyDescent="0.25">
      <c r="A16" s="66" t="s">
        <v>797</v>
      </c>
      <c r="E16" s="83"/>
      <c r="F16" s="83"/>
      <c r="H16"/>
      <c r="I16" s="83"/>
      <c r="L16" s="83"/>
      <c r="M16" s="83"/>
    </row>
    <row r="17" spans="1:14" outlineLevel="1" x14ac:dyDescent="0.25">
      <c r="A17" s="66" t="s">
        <v>798</v>
      </c>
      <c r="E17" s="83"/>
      <c r="F17" s="83"/>
      <c r="H17"/>
      <c r="I17" s="83"/>
      <c r="L17" s="83"/>
      <c r="M17" s="83"/>
    </row>
    <row r="18" spans="1:14" x14ac:dyDescent="0.25">
      <c r="A18" s="85"/>
      <c r="B18" s="85" t="s">
        <v>799</v>
      </c>
      <c r="C18" s="85" t="s">
        <v>656</v>
      </c>
      <c r="D18" s="85" t="s">
        <v>800</v>
      </c>
      <c r="E18" s="85"/>
      <c r="F18" s="85" t="s">
        <v>801</v>
      </c>
      <c r="G18" s="85" t="s">
        <v>802</v>
      </c>
      <c r="H18"/>
      <c r="I18" s="112"/>
      <c r="J18" s="80"/>
      <c r="K18" s="80"/>
      <c r="L18" s="72"/>
      <c r="M18" s="80"/>
      <c r="N18" s="80"/>
    </row>
    <row r="19" spans="1:14" ht="14.45" x14ac:dyDescent="0.3">
      <c r="A19" s="66" t="s">
        <v>803</v>
      </c>
      <c r="B19" s="66" t="s">
        <v>804</v>
      </c>
      <c r="C19" s="245">
        <f>C37*1000/D37</f>
        <v>1460.5735155099278</v>
      </c>
      <c r="D19" s="80"/>
      <c r="E19" s="80"/>
      <c r="F19" s="99"/>
      <c r="G19" s="99"/>
      <c r="H19"/>
      <c r="I19" s="83"/>
      <c r="L19" s="80"/>
      <c r="M19" s="99"/>
      <c r="N19" s="99"/>
    </row>
    <row r="20" spans="1:14" x14ac:dyDescent="0.25">
      <c r="A20" s="80"/>
      <c r="B20" s="112"/>
      <c r="C20" s="80"/>
      <c r="D20" s="80"/>
      <c r="E20" s="80"/>
      <c r="F20" s="99"/>
      <c r="G20" s="99"/>
      <c r="H20"/>
      <c r="I20" s="112"/>
      <c r="J20" s="80"/>
      <c r="K20" s="80"/>
      <c r="L20" s="80"/>
      <c r="M20" s="99"/>
      <c r="N20" s="99"/>
    </row>
    <row r="21" spans="1:14" x14ac:dyDescent="0.25">
      <c r="B21" s="66" t="s">
        <v>661</v>
      </c>
      <c r="C21" s="80"/>
      <c r="D21" s="80"/>
      <c r="E21" s="80"/>
      <c r="F21" s="99"/>
      <c r="G21" s="99"/>
      <c r="H21"/>
      <c r="I21" s="83"/>
      <c r="J21" s="80"/>
      <c r="K21" s="80"/>
      <c r="L21" s="80"/>
      <c r="M21" s="99"/>
      <c r="N21" s="99"/>
    </row>
    <row r="22" spans="1:14" ht="14.45" x14ac:dyDescent="0.3">
      <c r="A22" s="66" t="s">
        <v>805</v>
      </c>
      <c r="B22" s="235" t="s">
        <v>2827</v>
      </c>
      <c r="C22" s="245">
        <v>219.80491149999986</v>
      </c>
      <c r="D22" s="247">
        <v>1297</v>
      </c>
      <c r="E22" s="83"/>
      <c r="F22" s="199">
        <f>IF($C$37=0,"",IF(C22="[for completion]","",C22/$C$37))</f>
        <v>6.7911639475405169E-2</v>
      </c>
      <c r="G22" s="199">
        <f>IF($D$37=0,"",IF(D22="[for completion]","",D22/$D$37))</f>
        <v>0.58528880866425992</v>
      </c>
      <c r="H22"/>
      <c r="I22" s="83"/>
      <c r="L22" s="83"/>
      <c r="M22" s="92"/>
      <c r="N22" s="92"/>
    </row>
    <row r="23" spans="1:14" ht="14.45" x14ac:dyDescent="0.3">
      <c r="A23" s="66" t="s">
        <v>806</v>
      </c>
      <c r="B23" s="235" t="s">
        <v>2828</v>
      </c>
      <c r="C23" s="245">
        <v>194.77483513000013</v>
      </c>
      <c r="D23" s="247">
        <v>272</v>
      </c>
      <c r="E23" s="83"/>
      <c r="F23" s="199">
        <f t="shared" ref="F23:F36" si="0">IF($C$37=0,"",IF(C23="[for completion]","",C23/$C$37))</f>
        <v>6.0178265771964147E-2</v>
      </c>
      <c r="G23" s="199">
        <f t="shared" ref="G23:G36" si="1">IF($D$37=0,"",IF(D23="[for completion]","",D23/$D$37))</f>
        <v>0.12274368231046931</v>
      </c>
      <c r="H23"/>
      <c r="I23" s="83"/>
      <c r="L23" s="83"/>
      <c r="M23" s="92"/>
      <c r="N23" s="92"/>
    </row>
    <row r="24" spans="1:14" ht="14.45" x14ac:dyDescent="0.3">
      <c r="A24" s="66" t="s">
        <v>807</v>
      </c>
      <c r="B24" s="235" t="s">
        <v>2829</v>
      </c>
      <c r="C24" s="245">
        <v>1079.0155864399997</v>
      </c>
      <c r="D24" s="247">
        <v>448</v>
      </c>
      <c r="F24" s="199">
        <f t="shared" si="0"/>
        <v>0.33337616068081438</v>
      </c>
      <c r="G24" s="199">
        <f t="shared" si="1"/>
        <v>0.20216606498194944</v>
      </c>
      <c r="H24"/>
      <c r="I24" s="83"/>
      <c r="M24" s="92"/>
      <c r="N24" s="92"/>
    </row>
    <row r="25" spans="1:14" ht="14.45" x14ac:dyDescent="0.3">
      <c r="A25" s="66" t="s">
        <v>808</v>
      </c>
      <c r="B25" s="235" t="s">
        <v>2830</v>
      </c>
      <c r="C25" s="245">
        <v>1130.2876401200003</v>
      </c>
      <c r="D25" s="247">
        <v>157</v>
      </c>
      <c r="E25" s="103"/>
      <c r="F25" s="199">
        <f t="shared" si="0"/>
        <v>0.34921734093888074</v>
      </c>
      <c r="G25" s="199">
        <f t="shared" si="1"/>
        <v>7.0848375451263532E-2</v>
      </c>
      <c r="H25"/>
      <c r="I25" s="83"/>
      <c r="L25" s="103"/>
      <c r="M25" s="92"/>
      <c r="N25" s="92"/>
    </row>
    <row r="26" spans="1:14" ht="14.45" x14ac:dyDescent="0.3">
      <c r="A26" s="66" t="s">
        <v>809</v>
      </c>
      <c r="B26" s="235" t="s">
        <v>2831</v>
      </c>
      <c r="C26" s="245">
        <v>612.74793717999989</v>
      </c>
      <c r="D26" s="247">
        <v>42</v>
      </c>
      <c r="E26" s="103"/>
      <c r="F26" s="199">
        <f t="shared" si="0"/>
        <v>0.1893165931329355</v>
      </c>
      <c r="G26" s="199">
        <f t="shared" si="1"/>
        <v>1.895306859205776E-2</v>
      </c>
      <c r="H26"/>
      <c r="I26" s="83"/>
      <c r="L26" s="103"/>
      <c r="M26" s="92"/>
      <c r="N26" s="92"/>
    </row>
    <row r="27" spans="1:14" ht="14.45" x14ac:dyDescent="0.3">
      <c r="A27" s="66" t="s">
        <v>810</v>
      </c>
      <c r="B27" s="235" t="s">
        <v>2832</v>
      </c>
      <c r="C27" s="187"/>
      <c r="D27" s="188"/>
      <c r="E27" s="103"/>
      <c r="F27" s="199">
        <f t="shared" si="0"/>
        <v>0</v>
      </c>
      <c r="G27" s="199">
        <f t="shared" si="1"/>
        <v>0</v>
      </c>
      <c r="H27"/>
      <c r="I27" s="83"/>
      <c r="L27" s="103"/>
      <c r="M27" s="92"/>
      <c r="N27" s="92"/>
    </row>
    <row r="28" spans="1:14" ht="14.45" x14ac:dyDescent="0.3">
      <c r="A28" s="66" t="s">
        <v>811</v>
      </c>
      <c r="B28" s="235" t="s">
        <v>2833</v>
      </c>
      <c r="C28" s="187"/>
      <c r="D28" s="188"/>
      <c r="E28" s="103"/>
      <c r="F28" s="199">
        <f t="shared" si="0"/>
        <v>0</v>
      </c>
      <c r="G28" s="199">
        <f t="shared" si="1"/>
        <v>0</v>
      </c>
      <c r="H28"/>
      <c r="I28" s="83"/>
      <c r="L28" s="103"/>
      <c r="M28" s="92"/>
      <c r="N28" s="92"/>
    </row>
    <row r="29" spans="1:14" ht="14.45" x14ac:dyDescent="0.3">
      <c r="A29" s="66" t="s">
        <v>812</v>
      </c>
      <c r="B29" s="83"/>
      <c r="C29" s="187"/>
      <c r="D29" s="188"/>
      <c r="E29" s="103"/>
      <c r="F29" s="199">
        <f t="shared" si="0"/>
        <v>0</v>
      </c>
      <c r="G29" s="199">
        <f t="shared" si="1"/>
        <v>0</v>
      </c>
      <c r="H29"/>
      <c r="I29" s="83"/>
      <c r="L29" s="103"/>
      <c r="M29" s="92"/>
      <c r="N29" s="92"/>
    </row>
    <row r="30" spans="1:14" ht="14.45" x14ac:dyDescent="0.3">
      <c r="A30" s="66" t="s">
        <v>813</v>
      </c>
      <c r="B30" s="83"/>
      <c r="C30" s="187"/>
      <c r="D30" s="188"/>
      <c r="E30" s="103"/>
      <c r="F30" s="199">
        <f t="shared" si="0"/>
        <v>0</v>
      </c>
      <c r="G30" s="199">
        <f t="shared" si="1"/>
        <v>0</v>
      </c>
      <c r="H30"/>
      <c r="I30" s="83"/>
      <c r="L30" s="103"/>
      <c r="M30" s="92"/>
      <c r="N30" s="92"/>
    </row>
    <row r="31" spans="1:14" ht="14.45" x14ac:dyDescent="0.3">
      <c r="A31" s="66" t="s">
        <v>814</v>
      </c>
      <c r="B31" s="83"/>
      <c r="C31" s="187"/>
      <c r="D31" s="188"/>
      <c r="E31" s="103"/>
      <c r="F31" s="199">
        <f t="shared" si="0"/>
        <v>0</v>
      </c>
      <c r="G31" s="199">
        <f t="shared" si="1"/>
        <v>0</v>
      </c>
      <c r="H31"/>
      <c r="I31" s="83"/>
      <c r="L31" s="103"/>
      <c r="M31" s="92"/>
      <c r="N31" s="92"/>
    </row>
    <row r="32" spans="1:14" ht="14.45" x14ac:dyDescent="0.3">
      <c r="A32" s="66" t="s">
        <v>815</v>
      </c>
      <c r="B32" s="83"/>
      <c r="C32" s="187"/>
      <c r="D32" s="188"/>
      <c r="E32" s="103"/>
      <c r="F32" s="199">
        <f t="shared" si="0"/>
        <v>0</v>
      </c>
      <c r="G32" s="199">
        <f t="shared" si="1"/>
        <v>0</v>
      </c>
      <c r="H32"/>
      <c r="I32" s="83"/>
      <c r="L32" s="103"/>
      <c r="M32" s="92"/>
      <c r="N32" s="92"/>
    </row>
    <row r="33" spans="1:14" ht="14.45" x14ac:dyDescent="0.3">
      <c r="A33" s="66" t="s">
        <v>816</v>
      </c>
      <c r="B33" s="83"/>
      <c r="C33" s="187"/>
      <c r="D33" s="188"/>
      <c r="E33" s="103"/>
      <c r="F33" s="199">
        <f t="shared" si="0"/>
        <v>0</v>
      </c>
      <c r="G33" s="199">
        <f t="shared" si="1"/>
        <v>0</v>
      </c>
      <c r="H33"/>
      <c r="I33" s="83"/>
      <c r="L33" s="103"/>
      <c r="M33" s="92"/>
      <c r="N33" s="92"/>
    </row>
    <row r="34" spans="1:14" ht="14.45" x14ac:dyDescent="0.3">
      <c r="A34" s="66" t="s">
        <v>817</v>
      </c>
      <c r="B34" s="83"/>
      <c r="C34" s="187"/>
      <c r="D34" s="188"/>
      <c r="E34" s="103"/>
      <c r="F34" s="199">
        <f t="shared" si="0"/>
        <v>0</v>
      </c>
      <c r="G34" s="199">
        <f t="shared" si="1"/>
        <v>0</v>
      </c>
      <c r="H34"/>
      <c r="I34" s="83"/>
      <c r="L34" s="103"/>
      <c r="M34" s="92"/>
      <c r="N34" s="92"/>
    </row>
    <row r="35" spans="1:14" ht="14.45" x14ac:dyDescent="0.3">
      <c r="A35" s="66" t="s">
        <v>818</v>
      </c>
      <c r="B35" s="83"/>
      <c r="C35" s="187"/>
      <c r="D35" s="188"/>
      <c r="E35" s="103"/>
      <c r="F35" s="199">
        <f t="shared" si="0"/>
        <v>0</v>
      </c>
      <c r="G35" s="199">
        <f t="shared" si="1"/>
        <v>0</v>
      </c>
      <c r="H35"/>
      <c r="I35" s="83"/>
      <c r="L35" s="103"/>
      <c r="M35" s="92"/>
      <c r="N35" s="92"/>
    </row>
    <row r="36" spans="1:14" ht="14.45" x14ac:dyDescent="0.3">
      <c r="A36" s="66" t="s">
        <v>819</v>
      </c>
      <c r="B36" s="83"/>
      <c r="C36" s="187"/>
      <c r="D36" s="188"/>
      <c r="E36" s="103"/>
      <c r="F36" s="199">
        <f t="shared" si="0"/>
        <v>0</v>
      </c>
      <c r="G36" s="199">
        <f t="shared" si="1"/>
        <v>0</v>
      </c>
      <c r="H36"/>
      <c r="I36" s="83"/>
      <c r="L36" s="103"/>
      <c r="M36" s="92"/>
      <c r="N36" s="92"/>
    </row>
    <row r="37" spans="1:14" x14ac:dyDescent="0.25">
      <c r="A37" s="66" t="s">
        <v>820</v>
      </c>
      <c r="B37" s="93" t="s">
        <v>145</v>
      </c>
      <c r="C37" s="189">
        <f>SUM(C22:C36)</f>
        <v>3236.63091037</v>
      </c>
      <c r="D37" s="91">
        <f>SUM(D22:D36)</f>
        <v>2216</v>
      </c>
      <c r="E37" s="103"/>
      <c r="F37" s="200">
        <f>SUM(F22:F36)</f>
        <v>1</v>
      </c>
      <c r="G37" s="200">
        <f>SUM(G22:G36)</f>
        <v>1</v>
      </c>
      <c r="H37"/>
      <c r="I37" s="93"/>
      <c r="J37" s="83"/>
      <c r="K37" s="83"/>
      <c r="L37" s="103"/>
      <c r="M37" s="94"/>
      <c r="N37" s="94"/>
    </row>
    <row r="38" spans="1:14" x14ac:dyDescent="0.25">
      <c r="A38" s="85"/>
      <c r="B38" s="86" t="s">
        <v>821</v>
      </c>
      <c r="C38" s="85" t="s">
        <v>112</v>
      </c>
      <c r="D38" s="85"/>
      <c r="E38" s="87"/>
      <c r="F38" s="85" t="s">
        <v>801</v>
      </c>
      <c r="G38" s="85"/>
      <c r="H38"/>
      <c r="I38" s="112"/>
      <c r="J38" s="80"/>
      <c r="K38" s="80"/>
      <c r="L38" s="72"/>
      <c r="M38" s="80"/>
      <c r="N38" s="80"/>
    </row>
    <row r="39" spans="1:14" x14ac:dyDescent="0.25">
      <c r="A39" s="66" t="s">
        <v>822</v>
      </c>
      <c r="B39" s="83" t="s">
        <v>823</v>
      </c>
      <c r="C39" s="245">
        <f>'A. HTT General'!C38</f>
        <v>3236.630910369995</v>
      </c>
      <c r="E39" s="114"/>
      <c r="F39" s="199">
        <f>IF($C$42=0,"",IF(C39="[for completion]","",C39/$C$42))</f>
        <v>1</v>
      </c>
      <c r="G39" s="91"/>
      <c r="H39"/>
      <c r="I39" s="83"/>
      <c r="L39" s="114"/>
      <c r="M39" s="92"/>
      <c r="N39" s="91"/>
    </row>
    <row r="40" spans="1:14" x14ac:dyDescent="0.25">
      <c r="A40" s="66" t="s">
        <v>824</v>
      </c>
      <c r="B40" s="83" t="s">
        <v>825</v>
      </c>
      <c r="C40" s="245">
        <v>0</v>
      </c>
      <c r="E40" s="114"/>
      <c r="F40" s="199">
        <f>IF($C$42=0,"",IF(C40="[for completion]","",C40/$C$42))</f>
        <v>0</v>
      </c>
      <c r="G40" s="91"/>
      <c r="H40"/>
      <c r="I40" s="83"/>
      <c r="L40" s="114"/>
      <c r="M40" s="92"/>
      <c r="N40" s="91"/>
    </row>
    <row r="41" spans="1:14" x14ac:dyDescent="0.25">
      <c r="A41" s="66" t="s">
        <v>826</v>
      </c>
      <c r="B41" s="83" t="s">
        <v>143</v>
      </c>
      <c r="C41" s="245">
        <v>0</v>
      </c>
      <c r="E41" s="103"/>
      <c r="F41" s="199">
        <f>IF($C$42=0,"",IF(C41="[for completion]","",C41/$C$42))</f>
        <v>0</v>
      </c>
      <c r="G41" s="91"/>
      <c r="H41"/>
      <c r="I41" s="83"/>
      <c r="L41" s="103"/>
      <c r="M41" s="92"/>
      <c r="N41" s="91"/>
    </row>
    <row r="42" spans="1:14" x14ac:dyDescent="0.25">
      <c r="A42" s="66" t="s">
        <v>827</v>
      </c>
      <c r="B42" s="93" t="s">
        <v>145</v>
      </c>
      <c r="C42" s="189">
        <f>SUM(C39:C41)</f>
        <v>3236.630910369995</v>
      </c>
      <c r="D42" s="83"/>
      <c r="E42" s="103"/>
      <c r="F42" s="200">
        <f>SUM(F39:F41)</f>
        <v>1</v>
      </c>
      <c r="G42" s="91"/>
      <c r="H42"/>
      <c r="I42" s="83"/>
      <c r="L42" s="103"/>
      <c r="M42" s="92"/>
      <c r="N42" s="91"/>
    </row>
    <row r="43" spans="1:14" outlineLevel="1" x14ac:dyDescent="0.25">
      <c r="A43" s="66" t="s">
        <v>828</v>
      </c>
      <c r="B43" s="93"/>
      <c r="C43" s="83"/>
      <c r="D43" s="83"/>
      <c r="E43" s="103"/>
      <c r="F43" s="94"/>
      <c r="G43" s="91"/>
      <c r="H43"/>
      <c r="I43" s="83"/>
      <c r="L43" s="103"/>
      <c r="M43" s="92"/>
      <c r="N43" s="91"/>
    </row>
    <row r="44" spans="1:14" outlineLevel="1" x14ac:dyDescent="0.25">
      <c r="A44" s="66" t="s">
        <v>829</v>
      </c>
      <c r="B44" s="93"/>
      <c r="C44" s="83"/>
      <c r="D44" s="83"/>
      <c r="E44" s="103"/>
      <c r="F44" s="94"/>
      <c r="G44" s="91"/>
      <c r="H44"/>
      <c r="I44" s="83"/>
      <c r="L44" s="103"/>
      <c r="M44" s="92"/>
      <c r="N44" s="91"/>
    </row>
    <row r="45" spans="1:14" outlineLevel="1" x14ac:dyDescent="0.25">
      <c r="A45" s="66" t="s">
        <v>830</v>
      </c>
      <c r="B45" s="83"/>
      <c r="E45" s="103"/>
      <c r="F45" s="92"/>
      <c r="G45" s="91"/>
      <c r="H45"/>
      <c r="I45" s="83"/>
      <c r="L45" s="103"/>
      <c r="M45" s="92"/>
      <c r="N45" s="91"/>
    </row>
    <row r="46" spans="1:14" outlineLevel="1" x14ac:dyDescent="0.25">
      <c r="A46" s="66" t="s">
        <v>831</v>
      </c>
      <c r="B46" s="83"/>
      <c r="E46" s="103"/>
      <c r="F46" s="92"/>
      <c r="G46" s="91"/>
      <c r="H46"/>
      <c r="I46" s="83"/>
      <c r="L46" s="103"/>
      <c r="M46" s="92"/>
      <c r="N46" s="91"/>
    </row>
    <row r="47" spans="1:14" outlineLevel="1" x14ac:dyDescent="0.25">
      <c r="A47" s="66" t="s">
        <v>832</v>
      </c>
      <c r="B47" s="83"/>
      <c r="E47" s="103"/>
      <c r="F47" s="92"/>
      <c r="G47" s="91"/>
      <c r="H47"/>
      <c r="I47" s="83"/>
      <c r="L47" s="103"/>
      <c r="M47" s="92"/>
      <c r="N47" s="91"/>
    </row>
    <row r="48" spans="1:14" ht="15" customHeight="1" x14ac:dyDescent="0.25">
      <c r="A48" s="85"/>
      <c r="B48" s="86" t="s">
        <v>496</v>
      </c>
      <c r="C48" s="85" t="s">
        <v>801</v>
      </c>
      <c r="D48" s="85"/>
      <c r="E48" s="87"/>
      <c r="F48" s="88"/>
      <c r="G48" s="88"/>
      <c r="H48"/>
      <c r="I48" s="112"/>
      <c r="J48" s="80"/>
      <c r="K48" s="80"/>
      <c r="L48" s="72"/>
      <c r="M48" s="99"/>
      <c r="N48" s="99"/>
    </row>
    <row r="49" spans="1:14" x14ac:dyDescent="0.25">
      <c r="A49" s="66" t="s">
        <v>833</v>
      </c>
      <c r="B49" s="111" t="s">
        <v>498</v>
      </c>
      <c r="C49" s="181">
        <f>SUM(C50:C76)</f>
        <v>1</v>
      </c>
      <c r="G49" s="66"/>
      <c r="H49"/>
      <c r="I49" s="72"/>
      <c r="N49" s="66"/>
    </row>
    <row r="50" spans="1:14" x14ac:dyDescent="0.25">
      <c r="A50" s="66" t="s">
        <v>834</v>
      </c>
      <c r="B50" s="66" t="s">
        <v>500</v>
      </c>
      <c r="C50" s="181"/>
      <c r="G50" s="66"/>
      <c r="H50"/>
      <c r="N50" s="66"/>
    </row>
    <row r="51" spans="1:14" x14ac:dyDescent="0.25">
      <c r="A51" s="66" t="s">
        <v>835</v>
      </c>
      <c r="B51" s="66" t="s">
        <v>502</v>
      </c>
      <c r="C51" s="181"/>
      <c r="G51" s="66"/>
      <c r="H51"/>
      <c r="N51" s="66"/>
    </row>
    <row r="52" spans="1:14" x14ac:dyDescent="0.25">
      <c r="A52" s="66" t="s">
        <v>836</v>
      </c>
      <c r="B52" s="66" t="s">
        <v>504</v>
      </c>
      <c r="C52" s="181"/>
      <c r="G52" s="66"/>
      <c r="H52"/>
      <c r="N52" s="66"/>
    </row>
    <row r="53" spans="1:14" x14ac:dyDescent="0.25">
      <c r="A53" s="66" t="s">
        <v>837</v>
      </c>
      <c r="B53" s="66" t="s">
        <v>506</v>
      </c>
      <c r="C53" s="181"/>
      <c r="G53" s="66"/>
      <c r="H53"/>
      <c r="N53" s="66"/>
    </row>
    <row r="54" spans="1:14" x14ac:dyDescent="0.25">
      <c r="A54" s="66" t="s">
        <v>838</v>
      </c>
      <c r="B54" s="66" t="s">
        <v>508</v>
      </c>
      <c r="C54" s="181"/>
      <c r="G54" s="66"/>
      <c r="H54"/>
      <c r="N54" s="66"/>
    </row>
    <row r="55" spans="1:14" x14ac:dyDescent="0.25">
      <c r="A55" s="66" t="s">
        <v>839</v>
      </c>
      <c r="B55" s="66" t="s">
        <v>2321</v>
      </c>
      <c r="C55" s="181"/>
      <c r="G55" s="66"/>
      <c r="H55"/>
      <c r="N55" s="66"/>
    </row>
    <row r="56" spans="1:14" x14ac:dyDescent="0.25">
      <c r="A56" s="66" t="s">
        <v>840</v>
      </c>
      <c r="B56" s="66" t="s">
        <v>511</v>
      </c>
      <c r="C56" s="181"/>
      <c r="G56" s="66"/>
      <c r="H56"/>
      <c r="N56" s="66"/>
    </row>
    <row r="57" spans="1:14" x14ac:dyDescent="0.25">
      <c r="A57" s="66" t="s">
        <v>841</v>
      </c>
      <c r="B57" s="66" t="s">
        <v>513</v>
      </c>
      <c r="C57" s="181"/>
      <c r="G57" s="66"/>
      <c r="H57"/>
      <c r="N57" s="66"/>
    </row>
    <row r="58" spans="1:14" x14ac:dyDescent="0.25">
      <c r="A58" s="66" t="s">
        <v>842</v>
      </c>
      <c r="B58" s="66" t="s">
        <v>515</v>
      </c>
      <c r="C58" s="181"/>
      <c r="G58" s="66"/>
      <c r="H58"/>
      <c r="N58" s="66"/>
    </row>
    <row r="59" spans="1:14" x14ac:dyDescent="0.25">
      <c r="A59" s="66" t="s">
        <v>843</v>
      </c>
      <c r="B59" s="66" t="s">
        <v>517</v>
      </c>
      <c r="C59" s="181">
        <v>1</v>
      </c>
      <c r="G59" s="66"/>
      <c r="H59"/>
      <c r="N59" s="66"/>
    </row>
    <row r="60" spans="1:14" x14ac:dyDescent="0.25">
      <c r="A60" s="66" t="s">
        <v>844</v>
      </c>
      <c r="B60" s="66" t="s">
        <v>519</v>
      </c>
      <c r="C60" s="181"/>
      <c r="G60" s="66"/>
      <c r="H60"/>
      <c r="N60" s="66"/>
    </row>
    <row r="61" spans="1:14" x14ac:dyDescent="0.25">
      <c r="A61" s="66" t="s">
        <v>845</v>
      </c>
      <c r="B61" s="66" t="s">
        <v>521</v>
      </c>
      <c r="C61" s="181"/>
      <c r="G61" s="66"/>
      <c r="H61"/>
      <c r="N61" s="66"/>
    </row>
    <row r="62" spans="1:14" x14ac:dyDescent="0.25">
      <c r="A62" s="66" t="s">
        <v>846</v>
      </c>
      <c r="B62" s="66" t="s">
        <v>523</v>
      </c>
      <c r="C62" s="181"/>
      <c r="G62" s="66"/>
      <c r="H62"/>
      <c r="N62" s="66"/>
    </row>
    <row r="63" spans="1:14" x14ac:dyDescent="0.25">
      <c r="A63" s="66" t="s">
        <v>847</v>
      </c>
      <c r="B63" s="66" t="s">
        <v>525</v>
      </c>
      <c r="C63" s="181"/>
      <c r="G63" s="66"/>
      <c r="H63"/>
      <c r="N63" s="66"/>
    </row>
    <row r="64" spans="1:14" x14ac:dyDescent="0.25">
      <c r="A64" s="66" t="s">
        <v>848</v>
      </c>
      <c r="B64" s="66" t="s">
        <v>527</v>
      </c>
      <c r="C64" s="181"/>
      <c r="G64" s="66"/>
      <c r="H64"/>
      <c r="N64" s="66"/>
    </row>
    <row r="65" spans="1:14" x14ac:dyDescent="0.25">
      <c r="A65" s="66" t="s">
        <v>849</v>
      </c>
      <c r="B65" s="66" t="s">
        <v>3</v>
      </c>
      <c r="C65" s="181"/>
      <c r="G65" s="66"/>
      <c r="H65"/>
      <c r="N65" s="66"/>
    </row>
    <row r="66" spans="1:14" x14ac:dyDescent="0.25">
      <c r="A66" s="66" t="s">
        <v>850</v>
      </c>
      <c r="B66" s="66" t="s">
        <v>530</v>
      </c>
      <c r="C66" s="181"/>
      <c r="G66" s="66"/>
      <c r="H66"/>
      <c r="N66" s="66"/>
    </row>
    <row r="67" spans="1:14" x14ac:dyDescent="0.25">
      <c r="A67" s="66" t="s">
        <v>851</v>
      </c>
      <c r="B67" s="66" t="s">
        <v>532</v>
      </c>
      <c r="C67" s="181"/>
      <c r="G67" s="66"/>
      <c r="H67"/>
      <c r="N67" s="66"/>
    </row>
    <row r="68" spans="1:14" x14ac:dyDescent="0.25">
      <c r="A68" s="66" t="s">
        <v>852</v>
      </c>
      <c r="B68" s="66" t="s">
        <v>534</v>
      </c>
      <c r="C68" s="181"/>
      <c r="G68" s="66"/>
      <c r="H68"/>
      <c r="N68" s="66"/>
    </row>
    <row r="69" spans="1:14" x14ac:dyDescent="0.25">
      <c r="A69" s="275" t="s">
        <v>853</v>
      </c>
      <c r="B69" s="66" t="s">
        <v>536</v>
      </c>
      <c r="C69" s="181"/>
      <c r="G69" s="66"/>
      <c r="H69"/>
      <c r="N69" s="66"/>
    </row>
    <row r="70" spans="1:14" x14ac:dyDescent="0.25">
      <c r="A70" s="275" t="s">
        <v>854</v>
      </c>
      <c r="B70" s="66" t="s">
        <v>538</v>
      </c>
      <c r="C70" s="181"/>
      <c r="G70" s="66"/>
      <c r="H70"/>
      <c r="N70" s="66"/>
    </row>
    <row r="71" spans="1:14" x14ac:dyDescent="0.25">
      <c r="A71" s="275" t="s">
        <v>855</v>
      </c>
      <c r="B71" s="66" t="s">
        <v>540</v>
      </c>
      <c r="C71" s="181"/>
      <c r="G71" s="66"/>
      <c r="H71"/>
      <c r="N71" s="66"/>
    </row>
    <row r="72" spans="1:14" x14ac:dyDescent="0.25">
      <c r="A72" s="275" t="s">
        <v>856</v>
      </c>
      <c r="B72" s="66" t="s">
        <v>542</v>
      </c>
      <c r="C72" s="181"/>
      <c r="G72" s="66"/>
      <c r="H72"/>
      <c r="N72" s="66"/>
    </row>
    <row r="73" spans="1:14" x14ac:dyDescent="0.25">
      <c r="A73" s="275" t="s">
        <v>857</v>
      </c>
      <c r="B73" s="66" t="s">
        <v>544</v>
      </c>
      <c r="C73" s="181"/>
      <c r="G73" s="66"/>
      <c r="H73"/>
      <c r="N73" s="66"/>
    </row>
    <row r="74" spans="1:14" x14ac:dyDescent="0.25">
      <c r="A74" s="275" t="s">
        <v>858</v>
      </c>
      <c r="B74" s="66" t="s">
        <v>546</v>
      </c>
      <c r="C74" s="181"/>
      <c r="G74" s="66"/>
      <c r="H74"/>
      <c r="N74" s="66"/>
    </row>
    <row r="75" spans="1:14" x14ac:dyDescent="0.25">
      <c r="A75" s="275" t="s">
        <v>859</v>
      </c>
      <c r="B75" s="66" t="s">
        <v>548</v>
      </c>
      <c r="C75" s="181"/>
      <c r="G75" s="66"/>
      <c r="H75"/>
      <c r="N75" s="66"/>
    </row>
    <row r="76" spans="1:14" x14ac:dyDescent="0.25">
      <c r="A76" s="275" t="s">
        <v>860</v>
      </c>
      <c r="B76" s="66" t="s">
        <v>6</v>
      </c>
      <c r="C76" s="181"/>
      <c r="G76" s="66"/>
      <c r="H76"/>
      <c r="N76" s="66"/>
    </row>
    <row r="77" spans="1:14" x14ac:dyDescent="0.25">
      <c r="A77" s="275" t="s">
        <v>861</v>
      </c>
      <c r="B77" s="111" t="s">
        <v>313</v>
      </c>
      <c r="C77" s="181">
        <f>SUM(C78:C80)</f>
        <v>0</v>
      </c>
      <c r="G77" s="66"/>
      <c r="H77"/>
      <c r="I77" s="72"/>
      <c r="N77" s="66"/>
    </row>
    <row r="78" spans="1:14" x14ac:dyDescent="0.25">
      <c r="A78" s="275" t="s">
        <v>862</v>
      </c>
      <c r="B78" s="66" t="s">
        <v>554</v>
      </c>
      <c r="C78" s="181"/>
      <c r="G78" s="66"/>
      <c r="H78"/>
      <c r="N78" s="66"/>
    </row>
    <row r="79" spans="1:14" x14ac:dyDescent="0.25">
      <c r="A79" s="275" t="s">
        <v>863</v>
      </c>
      <c r="B79" s="66" t="s">
        <v>556</v>
      </c>
      <c r="C79" s="181"/>
      <c r="G79" s="66"/>
      <c r="H79"/>
      <c r="N79" s="66"/>
    </row>
    <row r="80" spans="1:14" x14ac:dyDescent="0.25">
      <c r="A80" s="275" t="s">
        <v>864</v>
      </c>
      <c r="B80" s="66" t="s">
        <v>2</v>
      </c>
      <c r="C80" s="181"/>
      <c r="G80" s="66"/>
      <c r="H80"/>
      <c r="N80" s="66"/>
    </row>
    <row r="81" spans="1:14" x14ac:dyDescent="0.25">
      <c r="A81" s="275" t="s">
        <v>865</v>
      </c>
      <c r="B81" s="111" t="s">
        <v>143</v>
      </c>
      <c r="C81" s="181">
        <f>SUM(C82:C92)</f>
        <v>0</v>
      </c>
      <c r="G81" s="66"/>
      <c r="H81"/>
      <c r="I81" s="72"/>
      <c r="N81" s="66"/>
    </row>
    <row r="82" spans="1:14" x14ac:dyDescent="0.25">
      <c r="A82" s="275" t="s">
        <v>866</v>
      </c>
      <c r="B82" s="83" t="s">
        <v>315</v>
      </c>
      <c r="C82" s="181"/>
      <c r="G82" s="66"/>
      <c r="H82"/>
      <c r="I82" s="83"/>
      <c r="N82" s="66"/>
    </row>
    <row r="83" spans="1:14" x14ac:dyDescent="0.25">
      <c r="A83" s="275" t="s">
        <v>867</v>
      </c>
      <c r="B83" s="275" t="s">
        <v>551</v>
      </c>
      <c r="C83" s="181"/>
      <c r="D83" s="275"/>
      <c r="E83" s="275"/>
      <c r="F83" s="275"/>
      <c r="G83" s="275"/>
      <c r="H83" s="258"/>
      <c r="I83" s="261"/>
      <c r="J83" s="275"/>
      <c r="K83" s="275"/>
      <c r="L83" s="275"/>
      <c r="M83" s="275"/>
      <c r="N83" s="275"/>
    </row>
    <row r="84" spans="1:14" x14ac:dyDescent="0.25">
      <c r="A84" s="275" t="s">
        <v>868</v>
      </c>
      <c r="B84" s="83" t="s">
        <v>317</v>
      </c>
      <c r="C84" s="181"/>
      <c r="G84" s="66"/>
      <c r="H84"/>
      <c r="I84" s="83"/>
      <c r="N84" s="66"/>
    </row>
    <row r="85" spans="1:14" x14ac:dyDescent="0.25">
      <c r="A85" s="275" t="s">
        <v>869</v>
      </c>
      <c r="B85" s="83" t="s">
        <v>319</v>
      </c>
      <c r="C85" s="181"/>
      <c r="G85" s="66"/>
      <c r="H85"/>
      <c r="I85" s="83"/>
      <c r="N85" s="66"/>
    </row>
    <row r="86" spans="1:14" x14ac:dyDescent="0.25">
      <c r="A86" s="275" t="s">
        <v>870</v>
      </c>
      <c r="B86" s="83" t="s">
        <v>12</v>
      </c>
      <c r="C86" s="181"/>
      <c r="G86" s="66"/>
      <c r="H86"/>
      <c r="I86" s="83"/>
      <c r="N86" s="66"/>
    </row>
    <row r="87" spans="1:14" x14ac:dyDescent="0.25">
      <c r="A87" s="275" t="s">
        <v>871</v>
      </c>
      <c r="B87" s="83" t="s">
        <v>322</v>
      </c>
      <c r="C87" s="181"/>
      <c r="G87" s="66"/>
      <c r="H87"/>
      <c r="I87" s="83"/>
      <c r="N87" s="66"/>
    </row>
    <row r="88" spans="1:14" x14ac:dyDescent="0.25">
      <c r="A88" s="275" t="s">
        <v>872</v>
      </c>
      <c r="B88" s="83" t="s">
        <v>324</v>
      </c>
      <c r="C88" s="181"/>
      <c r="G88" s="66"/>
      <c r="H88"/>
      <c r="I88" s="83"/>
      <c r="N88" s="66"/>
    </row>
    <row r="89" spans="1:14" x14ac:dyDescent="0.25">
      <c r="A89" s="275" t="s">
        <v>873</v>
      </c>
      <c r="B89" s="83" t="s">
        <v>326</v>
      </c>
      <c r="C89" s="181"/>
      <c r="G89" s="66"/>
      <c r="H89"/>
      <c r="I89" s="83"/>
      <c r="N89" s="66"/>
    </row>
    <row r="90" spans="1:14" x14ac:dyDescent="0.25">
      <c r="A90" s="275" t="s">
        <v>874</v>
      </c>
      <c r="B90" s="83" t="s">
        <v>328</v>
      </c>
      <c r="C90" s="181"/>
      <c r="G90" s="66"/>
      <c r="H90"/>
      <c r="I90" s="83"/>
      <c r="N90" s="66"/>
    </row>
    <row r="91" spans="1:14" x14ac:dyDescent="0.25">
      <c r="A91" s="275" t="s">
        <v>875</v>
      </c>
      <c r="B91" s="83" t="s">
        <v>330</v>
      </c>
      <c r="C91" s="181"/>
      <c r="G91" s="66"/>
      <c r="H91"/>
      <c r="I91" s="83"/>
      <c r="N91" s="66"/>
    </row>
    <row r="92" spans="1:14" x14ac:dyDescent="0.25">
      <c r="A92" s="275" t="s">
        <v>876</v>
      </c>
      <c r="B92" s="83" t="s">
        <v>143</v>
      </c>
      <c r="C92" s="181"/>
      <c r="G92" s="66"/>
      <c r="H92"/>
      <c r="I92" s="83"/>
      <c r="N92" s="66"/>
    </row>
    <row r="93" spans="1:14" outlineLevel="1" x14ac:dyDescent="0.25">
      <c r="A93" s="66" t="s">
        <v>877</v>
      </c>
      <c r="B93" s="95" t="s">
        <v>147</v>
      </c>
      <c r="C93" s="181"/>
      <c r="G93" s="66"/>
      <c r="H93"/>
      <c r="I93" s="83"/>
      <c r="N93" s="66"/>
    </row>
    <row r="94" spans="1:14" outlineLevel="1" x14ac:dyDescent="0.25">
      <c r="A94" s="66" t="s">
        <v>878</v>
      </c>
      <c r="B94" s="95" t="s">
        <v>147</v>
      </c>
      <c r="C94" s="181"/>
      <c r="G94" s="66"/>
      <c r="H94"/>
      <c r="I94" s="83"/>
      <c r="N94" s="66"/>
    </row>
    <row r="95" spans="1:14" outlineLevel="1" x14ac:dyDescent="0.25">
      <c r="A95" s="66" t="s">
        <v>879</v>
      </c>
      <c r="B95" s="95" t="s">
        <v>147</v>
      </c>
      <c r="C95" s="181"/>
      <c r="G95" s="66"/>
      <c r="H95"/>
      <c r="I95" s="83"/>
      <c r="N95" s="66"/>
    </row>
    <row r="96" spans="1:14" outlineLevel="1" x14ac:dyDescent="0.25">
      <c r="A96" s="66" t="s">
        <v>880</v>
      </c>
      <c r="B96" s="95" t="s">
        <v>147</v>
      </c>
      <c r="C96" s="181"/>
      <c r="G96" s="66"/>
      <c r="H96"/>
      <c r="I96" s="83"/>
      <c r="N96" s="66"/>
    </row>
    <row r="97" spans="1:14" outlineLevel="1" x14ac:dyDescent="0.25">
      <c r="A97" s="66" t="s">
        <v>881</v>
      </c>
      <c r="B97" s="95" t="s">
        <v>147</v>
      </c>
      <c r="C97" s="181"/>
      <c r="G97" s="66"/>
      <c r="H97"/>
      <c r="I97" s="83"/>
      <c r="N97" s="66"/>
    </row>
    <row r="98" spans="1:14" outlineLevel="1" x14ac:dyDescent="0.25">
      <c r="A98" s="66" t="s">
        <v>882</v>
      </c>
      <c r="B98" s="95" t="s">
        <v>147</v>
      </c>
      <c r="C98" s="181"/>
      <c r="G98" s="66"/>
      <c r="H98"/>
      <c r="I98" s="83"/>
      <c r="N98" s="66"/>
    </row>
    <row r="99" spans="1:14" outlineLevel="1" x14ac:dyDescent="0.25">
      <c r="A99" s="66" t="s">
        <v>883</v>
      </c>
      <c r="B99" s="95" t="s">
        <v>147</v>
      </c>
      <c r="C99" s="181"/>
      <c r="G99" s="66"/>
      <c r="H99"/>
      <c r="I99" s="83"/>
      <c r="N99" s="66"/>
    </row>
    <row r="100" spans="1:14" outlineLevel="1" x14ac:dyDescent="0.25">
      <c r="A100" s="66" t="s">
        <v>884</v>
      </c>
      <c r="B100" s="95" t="s">
        <v>147</v>
      </c>
      <c r="C100" s="181"/>
      <c r="G100" s="66"/>
      <c r="H100"/>
      <c r="I100" s="83"/>
      <c r="N100" s="66"/>
    </row>
    <row r="101" spans="1:14" outlineLevel="1" x14ac:dyDescent="0.25">
      <c r="A101" s="66" t="s">
        <v>885</v>
      </c>
      <c r="B101" s="95" t="s">
        <v>147</v>
      </c>
      <c r="C101" s="181"/>
      <c r="G101" s="66"/>
      <c r="H101"/>
      <c r="I101" s="83"/>
      <c r="N101" s="66"/>
    </row>
    <row r="102" spans="1:14" outlineLevel="1" x14ac:dyDescent="0.25">
      <c r="A102" s="66" t="s">
        <v>886</v>
      </c>
      <c r="B102" s="95" t="s">
        <v>147</v>
      </c>
      <c r="C102" s="181"/>
      <c r="G102" s="66"/>
      <c r="H102"/>
      <c r="I102" s="83"/>
      <c r="N102" s="66"/>
    </row>
    <row r="103" spans="1:14" ht="15" customHeight="1" x14ac:dyDescent="0.25">
      <c r="A103" s="85"/>
      <c r="B103" s="193" t="s">
        <v>1575</v>
      </c>
      <c r="C103" s="182" t="s">
        <v>801</v>
      </c>
      <c r="D103" s="85"/>
      <c r="E103" s="87"/>
      <c r="F103" s="85"/>
      <c r="G103" s="88"/>
      <c r="H103"/>
      <c r="I103" s="112"/>
      <c r="J103" s="80"/>
      <c r="K103" s="80"/>
      <c r="L103" s="72"/>
      <c r="M103" s="80"/>
      <c r="N103" s="99"/>
    </row>
    <row r="104" spans="1:14" x14ac:dyDescent="0.25">
      <c r="A104" s="66" t="s">
        <v>887</v>
      </c>
      <c r="B104" s="235" t="s">
        <v>2834</v>
      </c>
      <c r="C104" s="364">
        <v>4.3368481425845554E-2</v>
      </c>
      <c r="G104" s="66"/>
      <c r="H104"/>
      <c r="I104" s="83"/>
      <c r="N104" s="66"/>
    </row>
    <row r="105" spans="1:14" x14ac:dyDescent="0.25">
      <c r="A105" s="66" t="s">
        <v>888</v>
      </c>
      <c r="B105" s="235" t="s">
        <v>2835</v>
      </c>
      <c r="C105" s="364">
        <v>9.7711310524719472E-2</v>
      </c>
      <c r="G105" s="66"/>
      <c r="H105"/>
      <c r="I105" s="83"/>
      <c r="N105" s="66"/>
    </row>
    <row r="106" spans="1:14" x14ac:dyDescent="0.25">
      <c r="A106" s="66" t="s">
        <v>889</v>
      </c>
      <c r="B106" s="235" t="s">
        <v>2836</v>
      </c>
      <c r="C106" s="364">
        <v>0.10814982137915137</v>
      </c>
      <c r="G106" s="66"/>
      <c r="H106"/>
      <c r="I106" s="83"/>
      <c r="N106" s="66"/>
    </row>
    <row r="107" spans="1:14" x14ac:dyDescent="0.25">
      <c r="A107" s="66" t="s">
        <v>890</v>
      </c>
      <c r="B107" s="235" t="s">
        <v>2837</v>
      </c>
      <c r="C107" s="364">
        <v>2.9004572621596246E-2</v>
      </c>
      <c r="G107" s="66"/>
      <c r="H107"/>
      <c r="I107" s="83"/>
      <c r="N107" s="66"/>
    </row>
    <row r="108" spans="1:14" x14ac:dyDescent="0.25">
      <c r="A108" s="66" t="s">
        <v>891</v>
      </c>
      <c r="B108" s="235" t="s">
        <v>2838</v>
      </c>
      <c r="C108" s="364">
        <v>0.19630667846259822</v>
      </c>
      <c r="G108" s="66"/>
      <c r="H108"/>
      <c r="I108" s="83"/>
      <c r="N108" s="66"/>
    </row>
    <row r="109" spans="1:14" x14ac:dyDescent="0.25">
      <c r="A109" s="66" t="s">
        <v>892</v>
      </c>
      <c r="B109" s="235" t="s">
        <v>2839</v>
      </c>
      <c r="C109" s="364">
        <v>1.4407488574048439E-2</v>
      </c>
      <c r="G109" s="66"/>
      <c r="H109"/>
      <c r="I109" s="83"/>
      <c r="N109" s="66"/>
    </row>
    <row r="110" spans="1:14" x14ac:dyDescent="0.25">
      <c r="A110" s="66" t="s">
        <v>893</v>
      </c>
      <c r="B110" s="235" t="s">
        <v>2840</v>
      </c>
      <c r="C110" s="364">
        <v>7.9601850545312646E-5</v>
      </c>
      <c r="G110" s="66"/>
      <c r="H110"/>
      <c r="I110" s="83"/>
      <c r="N110" s="66"/>
    </row>
    <row r="111" spans="1:14" x14ac:dyDescent="0.25">
      <c r="A111" s="66" t="s">
        <v>894</v>
      </c>
      <c r="B111" s="235" t="s">
        <v>2841</v>
      </c>
      <c r="C111" s="364">
        <v>0.15992648353779368</v>
      </c>
      <c r="G111" s="66"/>
      <c r="H111"/>
      <c r="I111" s="83"/>
      <c r="N111" s="66"/>
    </row>
    <row r="112" spans="1:14" x14ac:dyDescent="0.25">
      <c r="A112" s="66" t="s">
        <v>895</v>
      </c>
      <c r="B112" s="235" t="s">
        <v>2842</v>
      </c>
      <c r="C112" s="364">
        <v>8.4078070726442161E-2</v>
      </c>
      <c r="G112" s="66"/>
      <c r="H112"/>
      <c r="I112" s="83"/>
      <c r="N112" s="66"/>
    </row>
    <row r="113" spans="1:14" x14ac:dyDescent="0.25">
      <c r="A113" s="66" t="s">
        <v>896</v>
      </c>
      <c r="B113" s="235" t="s">
        <v>2843</v>
      </c>
      <c r="C113" s="364">
        <v>0.10775850980082763</v>
      </c>
      <c r="G113" s="66"/>
      <c r="H113"/>
      <c r="I113" s="83"/>
      <c r="N113" s="66"/>
    </row>
    <row r="114" spans="1:14" x14ac:dyDescent="0.25">
      <c r="A114" s="66" t="s">
        <v>897</v>
      </c>
      <c r="B114" s="235" t="s">
        <v>2844</v>
      </c>
      <c r="C114" s="364">
        <v>2.6124394436914729E-2</v>
      </c>
      <c r="G114" s="66"/>
      <c r="H114"/>
      <c r="I114" s="83"/>
      <c r="N114" s="66"/>
    </row>
    <row r="115" spans="1:14" x14ac:dyDescent="0.25">
      <c r="A115" s="66" t="s">
        <v>898</v>
      </c>
      <c r="B115" s="235" t="s">
        <v>2845</v>
      </c>
      <c r="C115" s="364">
        <v>3.566670156274733E-2</v>
      </c>
      <c r="G115" s="66"/>
      <c r="H115"/>
      <c r="I115" s="83"/>
      <c r="N115" s="66"/>
    </row>
    <row r="116" spans="1:14" x14ac:dyDescent="0.25">
      <c r="A116" s="66" t="s">
        <v>899</v>
      </c>
      <c r="B116" s="235" t="s">
        <v>2846</v>
      </c>
      <c r="C116" s="364">
        <v>9.7417885087500711E-2</v>
      </c>
      <c r="G116" s="66"/>
      <c r="H116"/>
      <c r="I116" s="83"/>
      <c r="N116" s="66"/>
    </row>
    <row r="117" spans="1:14" x14ac:dyDescent="0.25">
      <c r="A117" s="66" t="s">
        <v>900</v>
      </c>
      <c r="B117" s="235" t="s">
        <v>2847</v>
      </c>
      <c r="C117" s="364">
        <v>0</v>
      </c>
      <c r="G117" s="66"/>
      <c r="H117"/>
      <c r="I117" s="83"/>
      <c r="N117" s="66"/>
    </row>
    <row r="118" spans="1:14" x14ac:dyDescent="0.25">
      <c r="A118" s="66" t="s">
        <v>901</v>
      </c>
      <c r="B118" s="235" t="s">
        <v>2848</v>
      </c>
      <c r="C118" s="364">
        <v>0</v>
      </c>
      <c r="G118" s="66"/>
      <c r="H118"/>
      <c r="I118" s="83"/>
      <c r="N118" s="66"/>
    </row>
    <row r="119" spans="1:14" x14ac:dyDescent="0.25">
      <c r="A119" s="66" t="s">
        <v>902</v>
      </c>
      <c r="B119" s="83"/>
      <c r="C119" s="181"/>
      <c r="G119" s="66"/>
      <c r="H119"/>
      <c r="I119" s="83"/>
      <c r="N119" s="66"/>
    </row>
    <row r="120" spans="1:14" x14ac:dyDescent="0.25">
      <c r="A120" s="66" t="s">
        <v>903</v>
      </c>
      <c r="B120" s="83"/>
      <c r="C120" s="181"/>
      <c r="G120" s="66"/>
      <c r="H120"/>
      <c r="I120" s="83"/>
      <c r="N120" s="66"/>
    </row>
    <row r="121" spans="1:14" x14ac:dyDescent="0.25">
      <c r="A121" s="66" t="s">
        <v>904</v>
      </c>
      <c r="B121" s="83"/>
      <c r="C121" s="181"/>
      <c r="G121" s="66"/>
      <c r="H121"/>
      <c r="I121" s="83"/>
      <c r="N121" s="66"/>
    </row>
    <row r="122" spans="1:14" x14ac:dyDescent="0.25">
      <c r="A122" s="66" t="s">
        <v>905</v>
      </c>
      <c r="B122" s="83"/>
      <c r="C122" s="181"/>
      <c r="G122" s="66"/>
      <c r="H122"/>
      <c r="I122" s="83"/>
      <c r="N122" s="66"/>
    </row>
    <row r="123" spans="1:14" x14ac:dyDescent="0.25">
      <c r="A123" s="66" t="s">
        <v>906</v>
      </c>
      <c r="B123" s="83"/>
      <c r="C123" s="181"/>
      <c r="G123" s="66"/>
      <c r="H123"/>
      <c r="I123" s="83"/>
      <c r="N123" s="66"/>
    </row>
    <row r="124" spans="1:14" x14ac:dyDescent="0.25">
      <c r="A124" s="66" t="s">
        <v>907</v>
      </c>
      <c r="B124" s="83"/>
      <c r="C124" s="181"/>
      <c r="G124" s="66"/>
      <c r="H124"/>
      <c r="I124" s="83"/>
      <c r="N124" s="66"/>
    </row>
    <row r="125" spans="1:14" x14ac:dyDescent="0.25">
      <c r="A125" s="66" t="s">
        <v>908</v>
      </c>
      <c r="B125" s="83"/>
      <c r="C125" s="181"/>
      <c r="G125" s="66"/>
      <c r="H125"/>
      <c r="I125" s="83"/>
      <c r="N125" s="66"/>
    </row>
    <row r="126" spans="1:14" x14ac:dyDescent="0.25">
      <c r="A126" s="66" t="s">
        <v>909</v>
      </c>
      <c r="B126" s="83"/>
      <c r="C126" s="181"/>
      <c r="G126" s="66"/>
      <c r="H126"/>
      <c r="I126" s="83"/>
      <c r="N126" s="66"/>
    </row>
    <row r="127" spans="1:14" x14ac:dyDescent="0.25">
      <c r="A127" s="66" t="s">
        <v>910</v>
      </c>
      <c r="B127" s="83"/>
      <c r="C127" s="181"/>
      <c r="G127" s="66"/>
      <c r="H127"/>
      <c r="I127" s="83"/>
      <c r="N127" s="66"/>
    </row>
    <row r="128" spans="1:14" x14ac:dyDescent="0.25">
      <c r="A128" s="66" t="s">
        <v>911</v>
      </c>
      <c r="B128" s="83"/>
      <c r="G128" s="66"/>
      <c r="H128"/>
      <c r="I128" s="83"/>
      <c r="N128" s="66"/>
    </row>
    <row r="129" spans="1:14" x14ac:dyDescent="0.25">
      <c r="A129" s="85"/>
      <c r="B129" s="86" t="s">
        <v>610</v>
      </c>
      <c r="C129" s="85" t="s">
        <v>801</v>
      </c>
      <c r="D129" s="85"/>
      <c r="E129" s="85"/>
      <c r="F129" s="88"/>
      <c r="G129" s="88"/>
      <c r="H129"/>
      <c r="I129" s="112"/>
      <c r="J129" s="80"/>
      <c r="K129" s="80"/>
      <c r="L129" s="80"/>
      <c r="M129" s="99"/>
      <c r="N129" s="99"/>
    </row>
    <row r="130" spans="1:14" x14ac:dyDescent="0.25">
      <c r="A130" s="66" t="s">
        <v>912</v>
      </c>
      <c r="B130" s="66" t="s">
        <v>612</v>
      </c>
      <c r="C130" s="364">
        <v>0.60731069146128758</v>
      </c>
      <c r="D130"/>
      <c r="E130"/>
      <c r="F130"/>
      <c r="G130"/>
      <c r="H130"/>
      <c r="K130" s="108"/>
      <c r="L130" s="108"/>
      <c r="M130" s="108"/>
      <c r="N130" s="108"/>
    </row>
    <row r="131" spans="1:14" x14ac:dyDescent="0.25">
      <c r="A131" s="66" t="s">
        <v>913</v>
      </c>
      <c r="B131" s="66" t="s">
        <v>614</v>
      </c>
      <c r="C131" s="364">
        <v>0.39268930853871248</v>
      </c>
      <c r="D131"/>
      <c r="E131"/>
      <c r="F131"/>
      <c r="G131"/>
      <c r="H131"/>
      <c r="K131" s="108"/>
      <c r="L131" s="108"/>
      <c r="M131" s="108"/>
      <c r="N131" s="108"/>
    </row>
    <row r="132" spans="1:14" x14ac:dyDescent="0.25">
      <c r="A132" s="66" t="s">
        <v>914</v>
      </c>
      <c r="B132" s="66" t="s">
        <v>143</v>
      </c>
      <c r="C132" s="364">
        <f>1-C131-C130</f>
        <v>0</v>
      </c>
      <c r="D132"/>
      <c r="E132"/>
      <c r="F132"/>
      <c r="G132"/>
      <c r="H132"/>
      <c r="K132" s="108"/>
      <c r="L132" s="108"/>
      <c r="M132" s="108"/>
      <c r="N132" s="108"/>
    </row>
    <row r="133" spans="1:14" outlineLevel="1" x14ac:dyDescent="0.25">
      <c r="A133" s="66" t="s">
        <v>915</v>
      </c>
      <c r="C133" s="181"/>
      <c r="D133"/>
      <c r="E133"/>
      <c r="F133"/>
      <c r="G133"/>
      <c r="H133"/>
      <c r="K133" s="108"/>
      <c r="L133" s="108"/>
      <c r="M133" s="108"/>
      <c r="N133" s="108"/>
    </row>
    <row r="134" spans="1:14" outlineLevel="1" x14ac:dyDescent="0.25">
      <c r="A134" s="66" t="s">
        <v>916</v>
      </c>
      <c r="C134" s="181"/>
      <c r="D134"/>
      <c r="E134"/>
      <c r="F134"/>
      <c r="G134"/>
      <c r="H134"/>
      <c r="K134" s="108"/>
      <c r="L134" s="108"/>
      <c r="M134" s="108"/>
      <c r="N134" s="108"/>
    </row>
    <row r="135" spans="1:14" outlineLevel="1" x14ac:dyDescent="0.25">
      <c r="A135" s="66" t="s">
        <v>917</v>
      </c>
      <c r="C135" s="181"/>
      <c r="D135"/>
      <c r="E135"/>
      <c r="F135"/>
      <c r="G135"/>
      <c r="H135"/>
      <c r="K135" s="108"/>
      <c r="L135" s="108"/>
      <c r="M135" s="108"/>
      <c r="N135" s="108"/>
    </row>
    <row r="136" spans="1:14" outlineLevel="1" x14ac:dyDescent="0.25">
      <c r="A136" s="66" t="s">
        <v>918</v>
      </c>
      <c r="C136" s="181"/>
      <c r="D136"/>
      <c r="E136"/>
      <c r="F136"/>
      <c r="G136"/>
      <c r="H136"/>
      <c r="K136" s="108"/>
      <c r="L136" s="108"/>
      <c r="M136" s="108"/>
      <c r="N136" s="108"/>
    </row>
    <row r="137" spans="1:14" x14ac:dyDescent="0.25">
      <c r="A137" s="85"/>
      <c r="B137" s="86" t="s">
        <v>622</v>
      </c>
      <c r="C137" s="85" t="s">
        <v>801</v>
      </c>
      <c r="D137" s="85"/>
      <c r="E137" s="85"/>
      <c r="F137" s="88"/>
      <c r="G137" s="88"/>
      <c r="H137"/>
      <c r="I137" s="112"/>
      <c r="J137" s="80"/>
      <c r="K137" s="80"/>
      <c r="L137" s="80"/>
      <c r="M137" s="99"/>
      <c r="N137" s="99"/>
    </row>
    <row r="138" spans="1:14" x14ac:dyDescent="0.25">
      <c r="A138" s="66" t="s">
        <v>919</v>
      </c>
      <c r="B138" s="66" t="s">
        <v>624</v>
      </c>
      <c r="C138" s="181"/>
      <c r="D138" s="114"/>
      <c r="E138" s="114"/>
      <c r="F138" s="103"/>
      <c r="G138" s="91"/>
      <c r="H138"/>
      <c r="K138" s="114"/>
      <c r="L138" s="114"/>
      <c r="M138" s="103"/>
      <c r="N138" s="91"/>
    </row>
    <row r="139" spans="1:14" x14ac:dyDescent="0.25">
      <c r="A139" s="66" t="s">
        <v>920</v>
      </c>
      <c r="B139" s="66" t="s">
        <v>626</v>
      </c>
      <c r="C139" s="364">
        <v>1</v>
      </c>
      <c r="D139" s="114"/>
      <c r="E139" s="114"/>
      <c r="F139" s="103"/>
      <c r="G139" s="91"/>
      <c r="H139"/>
      <c r="K139" s="114"/>
      <c r="L139" s="114"/>
      <c r="M139" s="103"/>
      <c r="N139" s="91"/>
    </row>
    <row r="140" spans="1:14" x14ac:dyDescent="0.25">
      <c r="A140" s="66" t="s">
        <v>921</v>
      </c>
      <c r="B140" s="66" t="s">
        <v>143</v>
      </c>
      <c r="C140" s="181"/>
      <c r="D140" s="114"/>
      <c r="E140" s="114"/>
      <c r="F140" s="103"/>
      <c r="G140" s="91"/>
      <c r="H140"/>
      <c r="K140" s="114"/>
      <c r="L140" s="114"/>
      <c r="M140" s="103"/>
      <c r="N140" s="91"/>
    </row>
    <row r="141" spans="1:14" outlineLevel="1" x14ac:dyDescent="0.25">
      <c r="A141" s="66" t="s">
        <v>922</v>
      </c>
      <c r="C141" s="181"/>
      <c r="D141" s="114"/>
      <c r="E141" s="114"/>
      <c r="F141" s="103"/>
      <c r="G141" s="91"/>
      <c r="H141"/>
      <c r="K141" s="114"/>
      <c r="L141" s="114"/>
      <c r="M141" s="103"/>
      <c r="N141" s="91"/>
    </row>
    <row r="142" spans="1:14" outlineLevel="1" x14ac:dyDescent="0.25">
      <c r="A142" s="66" t="s">
        <v>923</v>
      </c>
      <c r="C142" s="181"/>
      <c r="D142" s="114"/>
      <c r="E142" s="114"/>
      <c r="F142" s="103"/>
      <c r="G142" s="91"/>
      <c r="H142"/>
      <c r="K142" s="114"/>
      <c r="L142" s="114"/>
      <c r="M142" s="103"/>
      <c r="N142" s="91"/>
    </row>
    <row r="143" spans="1:14" outlineLevel="1" x14ac:dyDescent="0.25">
      <c r="A143" s="66" t="s">
        <v>924</v>
      </c>
      <c r="C143" s="181"/>
      <c r="D143" s="114"/>
      <c r="E143" s="114"/>
      <c r="F143" s="103"/>
      <c r="G143" s="91"/>
      <c r="H143"/>
      <c r="K143" s="114"/>
      <c r="L143" s="114"/>
      <c r="M143" s="103"/>
      <c r="N143" s="91"/>
    </row>
    <row r="144" spans="1:14" outlineLevel="1" x14ac:dyDescent="0.25">
      <c r="A144" s="66" t="s">
        <v>925</v>
      </c>
      <c r="C144" s="181"/>
      <c r="D144" s="114"/>
      <c r="E144" s="114"/>
      <c r="F144" s="103"/>
      <c r="G144" s="91"/>
      <c r="H144"/>
      <c r="K144" s="114"/>
      <c r="L144" s="114"/>
      <c r="M144" s="103"/>
      <c r="N144" s="91"/>
    </row>
    <row r="145" spans="1:14" outlineLevel="1" x14ac:dyDescent="0.25">
      <c r="A145" s="66" t="s">
        <v>926</v>
      </c>
      <c r="C145" s="181"/>
      <c r="D145" s="114"/>
      <c r="E145" s="114"/>
      <c r="F145" s="103"/>
      <c r="G145" s="91"/>
      <c r="H145"/>
      <c r="K145" s="114"/>
      <c r="L145" s="114"/>
      <c r="M145" s="103"/>
      <c r="N145" s="91"/>
    </row>
    <row r="146" spans="1:14" outlineLevel="1" x14ac:dyDescent="0.25">
      <c r="A146" s="66" t="s">
        <v>927</v>
      </c>
      <c r="C146" s="181"/>
      <c r="D146" s="114"/>
      <c r="E146" s="114"/>
      <c r="F146" s="103"/>
      <c r="G146" s="91"/>
      <c r="H146"/>
      <c r="K146" s="114"/>
      <c r="L146" s="114"/>
      <c r="M146" s="103"/>
      <c r="N146" s="91"/>
    </row>
    <row r="147" spans="1:14" x14ac:dyDescent="0.25">
      <c r="A147" s="85"/>
      <c r="B147" s="86" t="s">
        <v>928</v>
      </c>
      <c r="C147" s="85" t="s">
        <v>112</v>
      </c>
      <c r="D147" s="85"/>
      <c r="E147" s="85"/>
      <c r="F147" s="85" t="s">
        <v>801</v>
      </c>
      <c r="G147" s="88"/>
      <c r="H147"/>
      <c r="I147" s="112"/>
      <c r="J147" s="80"/>
      <c r="K147" s="80"/>
      <c r="L147" s="80"/>
      <c r="M147" s="80"/>
      <c r="N147" s="99"/>
    </row>
    <row r="148" spans="1:14" x14ac:dyDescent="0.25">
      <c r="A148" s="66" t="s">
        <v>929</v>
      </c>
      <c r="B148" s="83" t="s">
        <v>930</v>
      </c>
      <c r="C148" s="245">
        <f>SUMIF('[2]0523_gisement_eligible_SP_SCF_r'!$BG$2:$BG$65000,309,'[2]0523_gisement_eligible_SP_SCF_r'!$AA$2:$AA$65000)/1000000</f>
        <v>0</v>
      </c>
      <c r="D148" s="114"/>
      <c r="E148" s="114"/>
      <c r="F148" s="199">
        <f>IF($C$152=0,"",IF(C148="[for completion]","",C148/$C$152))</f>
        <v>0</v>
      </c>
      <c r="G148" s="91"/>
      <c r="H148"/>
      <c r="I148" s="83"/>
      <c r="K148" s="114"/>
      <c r="L148" s="114"/>
      <c r="M148" s="92"/>
      <c r="N148" s="91"/>
    </row>
    <row r="149" spans="1:14" x14ac:dyDescent="0.25">
      <c r="A149" s="66" t="s">
        <v>931</v>
      </c>
      <c r="B149" s="83" t="s">
        <v>932</v>
      </c>
      <c r="C149" s="245">
        <f>('[3]0523_Stats_ECBC_SCF'!$C$4+'[3]0523_Stats_ECBC_SCF'!$D$9)/1000000</f>
        <v>901.36234699195234</v>
      </c>
      <c r="D149" s="114"/>
      <c r="E149" s="114"/>
      <c r="F149" s="199">
        <f>IF($C$152=0,"",IF(C149="[for completion]","",C149/$C$152))</f>
        <v>0.27848783872885646</v>
      </c>
      <c r="G149" s="91"/>
      <c r="H149"/>
      <c r="I149" s="83"/>
      <c r="K149" s="114"/>
      <c r="L149" s="114"/>
      <c r="M149" s="92"/>
      <c r="N149" s="91"/>
    </row>
    <row r="150" spans="1:14" x14ac:dyDescent="0.25">
      <c r="A150" s="66" t="s">
        <v>933</v>
      </c>
      <c r="B150" s="83" t="s">
        <v>934</v>
      </c>
      <c r="C150" s="245">
        <f>('[3]0523_Stats_ECBC_SCF'!$D$8+'[3]0523_Stats_ECBC_SCF'!$C$3)/1000000</f>
        <v>1392.1818155280473</v>
      </c>
      <c r="D150" s="114"/>
      <c r="E150" s="114"/>
      <c r="F150" s="199">
        <f>IF($C$152=0,"",IF(C150="[for completion]","",C150/$C$152))</f>
        <v>0.43013301611486443</v>
      </c>
      <c r="G150" s="91"/>
      <c r="H150"/>
      <c r="I150" s="83"/>
      <c r="K150" s="114"/>
      <c r="L150" s="114"/>
      <c r="M150" s="92"/>
      <c r="N150" s="91"/>
    </row>
    <row r="151" spans="1:14" ht="15" customHeight="1" x14ac:dyDescent="0.25">
      <c r="A151" s="66" t="s">
        <v>935</v>
      </c>
      <c r="B151" s="83" t="s">
        <v>936</v>
      </c>
      <c r="C151" s="245">
        <f>('[3]0523_Stats_ECBC_SCF'!$C$2+'[3]0523_Stats_ECBC_SCF'!$D$6+'[3]0523_Stats_ECBC_SCF'!$D$7)/1000000</f>
        <v>943.08674784999994</v>
      </c>
      <c r="D151" s="114"/>
      <c r="E151" s="114"/>
      <c r="F151" s="199">
        <f>IF($C$152=0,"",IF(C151="[for completion]","",C151/$C$152))</f>
        <v>0.29137914515627911</v>
      </c>
      <c r="G151" s="91"/>
      <c r="H151"/>
      <c r="I151" s="83"/>
      <c r="K151" s="114"/>
      <c r="L151" s="114"/>
      <c r="M151" s="92"/>
      <c r="N151" s="91"/>
    </row>
    <row r="152" spans="1:14" ht="15" customHeight="1" x14ac:dyDescent="0.25">
      <c r="A152" s="66" t="s">
        <v>937</v>
      </c>
      <c r="B152" s="93" t="s">
        <v>145</v>
      </c>
      <c r="C152" s="189">
        <f>SUM(C148:C151)</f>
        <v>3236.6309103699996</v>
      </c>
      <c r="D152" s="114"/>
      <c r="E152" s="114"/>
      <c r="F152" s="181">
        <f>SUM(F148:F151)</f>
        <v>1</v>
      </c>
      <c r="G152" s="91"/>
      <c r="H152"/>
      <c r="I152" s="83"/>
      <c r="K152" s="114"/>
      <c r="L152" s="114"/>
      <c r="M152" s="92"/>
      <c r="N152" s="91"/>
    </row>
    <row r="153" spans="1:14" ht="15" customHeight="1" outlineLevel="1" x14ac:dyDescent="0.25">
      <c r="A153" s="66" t="s">
        <v>938</v>
      </c>
      <c r="B153" s="95" t="s">
        <v>939</v>
      </c>
      <c r="D153" s="114"/>
      <c r="E153" s="114"/>
      <c r="F153" s="199">
        <f>IF($C$152=0,"",IF(C153="[for completion]","",C153/$C$152))</f>
        <v>0</v>
      </c>
      <c r="G153" s="91"/>
      <c r="H153"/>
      <c r="I153" s="83"/>
      <c r="K153" s="114"/>
      <c r="L153" s="114"/>
      <c r="M153" s="92"/>
      <c r="N153" s="91"/>
    </row>
    <row r="154" spans="1:14" ht="15" customHeight="1" outlineLevel="1" x14ac:dyDescent="0.25">
      <c r="A154" s="66" t="s">
        <v>940</v>
      </c>
      <c r="B154" s="95" t="s">
        <v>941</v>
      </c>
      <c r="D154" s="114"/>
      <c r="E154" s="114"/>
      <c r="F154" s="199">
        <f t="shared" ref="F154:F159" si="2">IF($C$152=0,"",IF(C154="[for completion]","",C154/$C$152))</f>
        <v>0</v>
      </c>
      <c r="G154" s="91"/>
      <c r="H154"/>
      <c r="I154" s="83"/>
      <c r="K154" s="114"/>
      <c r="L154" s="114"/>
      <c r="M154" s="92"/>
      <c r="N154" s="91"/>
    </row>
    <row r="155" spans="1:14" ht="15" customHeight="1" outlineLevel="1" x14ac:dyDescent="0.25">
      <c r="A155" s="66" t="s">
        <v>942</v>
      </c>
      <c r="B155" s="95" t="s">
        <v>943</v>
      </c>
      <c r="D155" s="114"/>
      <c r="E155" s="114"/>
      <c r="F155" s="199">
        <f t="shared" si="2"/>
        <v>0</v>
      </c>
      <c r="G155" s="91"/>
      <c r="H155"/>
      <c r="I155" s="83"/>
      <c r="K155" s="114"/>
      <c r="L155" s="114"/>
      <c r="M155" s="92"/>
      <c r="N155" s="91"/>
    </row>
    <row r="156" spans="1:14" ht="15" customHeight="1" outlineLevel="1" x14ac:dyDescent="0.25">
      <c r="A156" s="66" t="s">
        <v>944</v>
      </c>
      <c r="B156" s="95" t="s">
        <v>945</v>
      </c>
      <c r="C156" s="406">
        <f>SUM('[3]0523_Stats_ECBC_SCF'!$C$4)/1000000</f>
        <v>799.42206759999999</v>
      </c>
      <c r="D156" s="114"/>
      <c r="E156" s="114"/>
      <c r="F156" s="199">
        <f t="shared" si="2"/>
        <v>0.24699203886321813</v>
      </c>
      <c r="G156" s="91"/>
      <c r="H156"/>
      <c r="I156" s="83"/>
      <c r="K156" s="114"/>
      <c r="L156" s="114"/>
      <c r="M156" s="92"/>
      <c r="N156" s="91"/>
    </row>
    <row r="157" spans="1:14" ht="15" customHeight="1" outlineLevel="1" x14ac:dyDescent="0.25">
      <c r="A157" s="66" t="s">
        <v>946</v>
      </c>
      <c r="B157" s="95" t="s">
        <v>947</v>
      </c>
      <c r="C157" s="406">
        <f>(SUMIFS('[3]0523_Stats_ECBC_SCF'!$C$2:$C$65000,'[3]0523_Stats_ECBC_SCF'!$A$2:$A$65000,[4]Référentiel!A21,'[3]0523_Stats_ECBC_SCF'!$B$2:$B$65000,[4]Référentiel!A16)+SUMIFS('[3]0523_Stats_ECBC_SCF'!$D$2:$D$65000,'[3]0523_Stats_ECBC_SCF'!$A$2:$A$65000,[4]Référentiel!A21,'[3]0523_Stats_ECBC_SCF'!$B$2:$B$65000,[4]Référentiel!A16))/1000000</f>
        <v>101.94027939195223</v>
      </c>
      <c r="D157" s="114"/>
      <c r="E157" s="114"/>
      <c r="F157" s="199">
        <f t="shared" si="2"/>
        <v>3.1495799865638309E-2</v>
      </c>
      <c r="G157" s="91"/>
      <c r="H157"/>
      <c r="I157" s="83"/>
      <c r="K157" s="114"/>
      <c r="L157" s="114"/>
      <c r="M157" s="92"/>
      <c r="N157" s="91"/>
    </row>
    <row r="158" spans="1:14" ht="15" customHeight="1" outlineLevel="1" x14ac:dyDescent="0.25">
      <c r="A158" s="66" t="s">
        <v>948</v>
      </c>
      <c r="B158" s="95" t="s">
        <v>949</v>
      </c>
      <c r="C158" s="406">
        <f>(SUMIFS('[3]0523_Stats_ECBC_SCF'!$C$2:$C$65000,'[3]0523_Stats_ECBC_SCF'!$A$2:$A$65000,[4]Référentiel!A20,'[3]0523_Stats_ECBC_SCF'!$B$2:$B$65000,[4]Référentiel!A17)+SUMIFS('[3]0523_Stats_ECBC_SCF'!$D$2:$D$65000,'[3]0523_Stats_ECBC_SCF'!$A$2:$A$65000,[4]Référentiel!A20,'[3]0523_Stats_ECBC_SCF'!$B$2:$B$65000,[4]Référentiel!A17))/1000000</f>
        <v>1066.9205658999997</v>
      </c>
      <c r="D158" s="114"/>
      <c r="E158" s="114"/>
      <c r="F158" s="199">
        <f t="shared" si="2"/>
        <v>0.32963924384508625</v>
      </c>
      <c r="G158" s="91"/>
      <c r="H158"/>
      <c r="I158" s="83"/>
      <c r="K158" s="114"/>
      <c r="L158" s="114"/>
      <c r="M158" s="92"/>
      <c r="N158" s="91"/>
    </row>
    <row r="159" spans="1:14" ht="15" customHeight="1" outlineLevel="1" x14ac:dyDescent="0.25">
      <c r="A159" s="66" t="s">
        <v>950</v>
      </c>
      <c r="B159" s="95" t="s">
        <v>951</v>
      </c>
      <c r="C159" s="406">
        <f>(SUMIFS('[3]0523_Stats_ECBC_SCF'!$C$2:$C$65000,'[3]0523_Stats_ECBC_SCF'!$A$2:$A$65000,[4]Référentiel!A21,'[3]0523_Stats_ECBC_SCF'!$B$2:$B$65000,[4]Référentiel!A17)+SUMIFS('[3]0523_Stats_ECBC_SCF'!$D$2:$D$65000,'[3]0523_Stats_ECBC_SCF'!$A$2:$A$65000,[4]Référentiel!A21,'[3]0523_Stats_ECBC_SCF'!$B$2:$B$65000,[4]Référentiel!A17))/1000000</f>
        <v>325.26124962804772</v>
      </c>
      <c r="D159" s="114"/>
      <c r="E159" s="114"/>
      <c r="F159" s="199">
        <f t="shared" si="2"/>
        <v>0.10049377226977822</v>
      </c>
      <c r="G159" s="91"/>
      <c r="H159"/>
      <c r="I159" s="83"/>
      <c r="K159" s="114"/>
      <c r="L159" s="114"/>
      <c r="M159" s="92"/>
      <c r="N159" s="91"/>
    </row>
    <row r="160" spans="1:14" ht="15" customHeight="1" outlineLevel="1" x14ac:dyDescent="0.25">
      <c r="A160" s="66" t="s">
        <v>952</v>
      </c>
      <c r="B160" s="95"/>
      <c r="C160" s="406">
        <f>SUM('[3]0523_Stats_ECBC_SCF'!$D$6,'[3]0523_Stats_ECBC_SCF'!$C$2,'[3]0523_Stats_ECBC_SCF'!$D$7)/1000000</f>
        <v>943.08674784999994</v>
      </c>
      <c r="D160" s="114"/>
      <c r="E160" s="114"/>
      <c r="F160" s="92"/>
      <c r="G160" s="91"/>
      <c r="H160"/>
      <c r="I160" s="83"/>
      <c r="K160" s="114"/>
      <c r="L160" s="114"/>
      <c r="M160" s="92"/>
      <c r="N160" s="91"/>
    </row>
    <row r="161" spans="1:14" ht="15" customHeight="1" outlineLevel="1" x14ac:dyDescent="0.25">
      <c r="A161" s="66" t="s">
        <v>953</v>
      </c>
      <c r="B161" s="95"/>
      <c r="D161" s="114"/>
      <c r="E161" s="114"/>
      <c r="F161" s="92"/>
      <c r="G161" s="91"/>
      <c r="H161"/>
      <c r="I161" s="83"/>
      <c r="K161" s="114"/>
      <c r="L161" s="114"/>
      <c r="M161" s="92"/>
      <c r="N161" s="91"/>
    </row>
    <row r="162" spans="1:14" ht="15" customHeight="1" outlineLevel="1" x14ac:dyDescent="0.25">
      <c r="A162" s="66" t="s">
        <v>954</v>
      </c>
      <c r="B162" s="95"/>
      <c r="D162" s="114"/>
      <c r="E162" s="114"/>
      <c r="F162" s="92"/>
      <c r="G162" s="91"/>
      <c r="H162"/>
      <c r="I162" s="83"/>
      <c r="K162" s="114"/>
      <c r="L162" s="114"/>
      <c r="M162" s="92"/>
      <c r="N162" s="91"/>
    </row>
    <row r="163" spans="1:14" ht="15" customHeight="1" outlineLevel="1" x14ac:dyDescent="0.25">
      <c r="A163" s="66" t="s">
        <v>955</v>
      </c>
      <c r="B163" s="95"/>
      <c r="D163" s="114"/>
      <c r="E163" s="114"/>
      <c r="F163" s="92"/>
      <c r="G163" s="91"/>
      <c r="H163"/>
      <c r="I163" s="83"/>
      <c r="K163" s="114"/>
      <c r="L163" s="114"/>
      <c r="M163" s="92"/>
      <c r="N163" s="91"/>
    </row>
    <row r="164" spans="1:14" ht="15" customHeight="1" outlineLevel="1" x14ac:dyDescent="0.25">
      <c r="A164" s="66" t="s">
        <v>956</v>
      </c>
      <c r="B164" s="83"/>
      <c r="D164" s="114"/>
      <c r="E164" s="114"/>
      <c r="F164" s="92"/>
      <c r="G164" s="91"/>
      <c r="H164"/>
      <c r="I164" s="83"/>
      <c r="K164" s="114"/>
      <c r="L164" s="114"/>
      <c r="M164" s="92"/>
      <c r="N164" s="91"/>
    </row>
    <row r="165" spans="1:14" outlineLevel="1" x14ac:dyDescent="0.25">
      <c r="A165" s="66" t="s">
        <v>957</v>
      </c>
      <c r="B165" s="96"/>
      <c r="C165" s="96"/>
      <c r="D165" s="96"/>
      <c r="E165" s="96"/>
      <c r="F165" s="92"/>
      <c r="G165" s="91"/>
      <c r="H165"/>
      <c r="I165" s="93"/>
      <c r="J165" s="83"/>
      <c r="K165" s="114"/>
      <c r="L165" s="114"/>
      <c r="M165" s="103"/>
      <c r="N165" s="91"/>
    </row>
    <row r="166" spans="1:14" ht="15" customHeight="1" x14ac:dyDescent="0.25">
      <c r="A166" s="85"/>
      <c r="B166" s="386" t="s">
        <v>958</v>
      </c>
      <c r="C166" s="85" t="s">
        <v>801</v>
      </c>
      <c r="D166" s="85"/>
      <c r="E166" s="85"/>
      <c r="F166" s="88"/>
      <c r="G166" s="88"/>
      <c r="H166"/>
      <c r="I166" s="112"/>
      <c r="J166" s="80"/>
      <c r="K166" s="80"/>
      <c r="L166" s="80"/>
      <c r="M166" s="99"/>
      <c r="N166" s="99"/>
    </row>
    <row r="167" spans="1:14" x14ac:dyDescent="0.25">
      <c r="A167" s="66" t="s">
        <v>959</v>
      </c>
      <c r="B167" s="362" t="s">
        <v>651</v>
      </c>
      <c r="C167" s="181">
        <v>0</v>
      </c>
      <c r="D167"/>
      <c r="E167" s="64"/>
      <c r="F167" s="64"/>
      <c r="G167"/>
      <c r="H167"/>
      <c r="K167" s="108"/>
      <c r="L167" s="64"/>
      <c r="M167" s="64"/>
      <c r="N167" s="108"/>
    </row>
    <row r="168" spans="1:14" outlineLevel="1" x14ac:dyDescent="0.25">
      <c r="A168" s="66" t="s">
        <v>960</v>
      </c>
      <c r="B168" s="231" t="s">
        <v>2694</v>
      </c>
      <c r="C168" s="364"/>
      <c r="D168"/>
      <c r="E168" s="64"/>
      <c r="F168" s="64"/>
      <c r="G168"/>
      <c r="H168"/>
      <c r="K168" s="108"/>
      <c r="L168" s="64"/>
      <c r="M168" s="64"/>
      <c r="N168" s="108"/>
    </row>
    <row r="169" spans="1:14" outlineLevel="1" x14ac:dyDescent="0.25">
      <c r="A169" s="66" t="s">
        <v>961</v>
      </c>
      <c r="D169"/>
      <c r="E169" s="64"/>
      <c r="F169" s="64"/>
      <c r="G169"/>
      <c r="H169"/>
      <c r="K169" s="108"/>
      <c r="L169" s="64"/>
      <c r="M169" s="64"/>
      <c r="N169" s="108"/>
    </row>
    <row r="170" spans="1:14" outlineLevel="1" x14ac:dyDescent="0.25">
      <c r="A170" s="66" t="s">
        <v>962</v>
      </c>
      <c r="D170"/>
      <c r="E170" s="64"/>
      <c r="F170" s="64"/>
      <c r="G170"/>
      <c r="H170"/>
      <c r="K170" s="108"/>
      <c r="L170" s="64"/>
      <c r="M170" s="64"/>
      <c r="N170" s="108"/>
    </row>
    <row r="171" spans="1:14" outlineLevel="1" x14ac:dyDescent="0.25">
      <c r="A171" s="66" t="s">
        <v>963</v>
      </c>
      <c r="D171"/>
      <c r="E171" s="64"/>
      <c r="F171" s="64"/>
      <c r="G171"/>
      <c r="H171"/>
      <c r="K171" s="108"/>
      <c r="L171" s="64"/>
      <c r="M171" s="64"/>
      <c r="N171" s="108"/>
    </row>
    <row r="172" spans="1:14" x14ac:dyDescent="0.25">
      <c r="A172" s="85"/>
      <c r="B172" s="86" t="s">
        <v>964</v>
      </c>
      <c r="C172" s="85" t="s">
        <v>801</v>
      </c>
      <c r="D172" s="85"/>
      <c r="E172" s="85"/>
      <c r="F172" s="88"/>
      <c r="G172" s="88"/>
      <c r="H172"/>
      <c r="I172" s="112"/>
      <c r="J172" s="80"/>
      <c r="K172" s="80"/>
      <c r="L172" s="80"/>
      <c r="M172" s="99"/>
      <c r="N172" s="99"/>
    </row>
    <row r="173" spans="1:14" ht="15" customHeight="1" x14ac:dyDescent="0.25">
      <c r="A173" s="66" t="s">
        <v>965</v>
      </c>
      <c r="B173" s="66" t="s">
        <v>966</v>
      </c>
      <c r="C173" s="364">
        <v>0.13548433982232211</v>
      </c>
      <c r="D173"/>
      <c r="E173"/>
      <c r="F173"/>
      <c r="G173"/>
      <c r="H173"/>
      <c r="K173" s="108"/>
      <c r="L173" s="108"/>
      <c r="M173" s="108"/>
      <c r="N173" s="108"/>
    </row>
    <row r="174" spans="1:14" outlineLevel="1" x14ac:dyDescent="0.25">
      <c r="A174" s="66" t="s">
        <v>967</v>
      </c>
      <c r="D174"/>
      <c r="E174"/>
      <c r="F174"/>
      <c r="G174"/>
      <c r="H174"/>
      <c r="K174" s="108"/>
      <c r="L174" s="108"/>
      <c r="M174" s="108"/>
      <c r="N174" s="108"/>
    </row>
    <row r="175" spans="1:14" outlineLevel="1" x14ac:dyDescent="0.25">
      <c r="A175" s="66" t="s">
        <v>968</v>
      </c>
      <c r="D175"/>
      <c r="E175"/>
      <c r="F175"/>
      <c r="G175"/>
      <c r="H175"/>
      <c r="K175" s="108"/>
      <c r="L175" s="108"/>
      <c r="M175" s="108"/>
      <c r="N175" s="108"/>
    </row>
    <row r="176" spans="1:14" outlineLevel="1" x14ac:dyDescent="0.25">
      <c r="A176" s="66" t="s">
        <v>969</v>
      </c>
      <c r="D176"/>
      <c r="E176"/>
      <c r="F176"/>
      <c r="G176"/>
      <c r="H176"/>
      <c r="K176" s="108"/>
      <c r="L176" s="108"/>
      <c r="M176" s="108"/>
      <c r="N176" s="108"/>
    </row>
    <row r="177" spans="1:14" outlineLevel="1" x14ac:dyDescent="0.25">
      <c r="A177" s="66" t="s">
        <v>970</v>
      </c>
      <c r="D177"/>
      <c r="E177"/>
      <c r="F177"/>
      <c r="G177"/>
      <c r="H177"/>
      <c r="K177" s="108"/>
      <c r="L177" s="108"/>
      <c r="M177" s="108"/>
      <c r="N177" s="108"/>
    </row>
    <row r="178" spans="1:14" outlineLevel="1" x14ac:dyDescent="0.25">
      <c r="A178" s="66" t="s">
        <v>971</v>
      </c>
    </row>
    <row r="179" spans="1:14" outlineLevel="1" x14ac:dyDescent="0.25">
      <c r="A179" s="66" t="s">
        <v>972</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15</vt:i4>
      </vt:variant>
    </vt:vector>
  </HeadingPairs>
  <TitlesOfParts>
    <vt:vector size="32" baseType="lpstr">
      <vt:lpstr>Param</vt:lpstr>
      <vt:lpstr>Référentiel</vt: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cut_off</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EL OUARDI AFAF</cp:lastModifiedBy>
  <cp:lastPrinted>2016-05-20T08:25:54Z</cp:lastPrinted>
  <dcterms:created xsi:type="dcterms:W3CDTF">2016-04-21T08:07:20Z</dcterms:created>
  <dcterms:modified xsi:type="dcterms:W3CDTF">2023-07-28T15:20:43Z</dcterms:modified>
</cp:coreProperties>
</file>