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0585\Downloads\"/>
    </mc:Choice>
  </mc:AlternateContent>
  <bookViews>
    <workbookView xWindow="-12" yWindow="0" windowWidth="17340" windowHeight="6216" tabRatio="87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workbook>
</file>

<file path=xl/calcChain.xml><?xml version="1.0" encoding="utf-8"?>
<calcChain xmlns="http://schemas.openxmlformats.org/spreadsheetml/2006/main">
  <c r="C47" i="8" l="1"/>
  <c r="F101" i="9" l="1"/>
  <c r="F102" i="9"/>
  <c r="F103" i="9"/>
  <c r="F104" i="9"/>
  <c r="F105" i="9"/>
  <c r="F106" i="9"/>
  <c r="F107" i="9"/>
  <c r="F108" i="9"/>
  <c r="F109" i="9"/>
  <c r="F110" i="9"/>
  <c r="F100" i="9"/>
  <c r="D99" i="9" l="1"/>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307" i="8"/>
  <c r="F293" i="8"/>
  <c r="G293" i="8"/>
  <c r="F295"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5" i="8"/>
  <c r="D293" i="8"/>
  <c r="C293" i="8"/>
  <c r="C291" i="8"/>
  <c r="C307" i="8"/>
  <c r="D307" i="8"/>
  <c r="D295"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304" i="8"/>
  <c r="C303" i="8"/>
  <c r="C302" i="8"/>
  <c r="C298" i="8"/>
  <c r="C297" i="8"/>
  <c r="C296" i="8"/>
  <c r="C292" i="8"/>
  <c r="C289" i="8"/>
  <c r="C220" i="8"/>
  <c r="C209" i="8"/>
  <c r="F198" i="8" s="1"/>
  <c r="D100" i="8"/>
  <c r="D157" i="8" s="1"/>
  <c r="C100" i="8"/>
  <c r="D77" i="8"/>
  <c r="C77" i="8"/>
  <c r="F219" i="9" l="1"/>
  <c r="G228" i="9"/>
  <c r="D131" i="8"/>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G134" i="11"/>
  <c r="G136" i="11"/>
  <c r="G124" i="11"/>
  <c r="F153" i="11"/>
  <c r="G171" i="11"/>
  <c r="F440" i="9"/>
  <c r="F436" i="9"/>
  <c r="G120" i="11"/>
  <c r="G128" i="11"/>
  <c r="G138" i="11"/>
  <c r="G122" i="11"/>
  <c r="G130" i="11"/>
  <c r="G142" i="11"/>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G219" i="9"/>
  <c r="G442" i="9"/>
  <c r="F22" i="10"/>
  <c r="F24" i="10"/>
  <c r="F26" i="10"/>
  <c r="F28" i="10"/>
  <c r="F30" i="10"/>
  <c r="F32" i="10"/>
  <c r="F34" i="10"/>
  <c r="F151" i="10"/>
  <c r="F157" i="10"/>
  <c r="F158" i="10"/>
  <c r="F153"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3" i="8" l="1"/>
  <c r="G120" i="8"/>
  <c r="G129" i="8"/>
  <c r="G121" i="8"/>
  <c r="G114" i="8"/>
  <c r="G118" i="8"/>
  <c r="G135" i="8"/>
  <c r="G132" i="8"/>
  <c r="G117" i="8"/>
  <c r="G128" i="8"/>
  <c r="G124" i="8"/>
  <c r="G115" i="8"/>
  <c r="G125" i="8"/>
  <c r="G122" i="8"/>
  <c r="G126" i="8"/>
  <c r="G112" i="8"/>
  <c r="G130" i="8"/>
  <c r="G134" i="8"/>
  <c r="G116" i="8"/>
  <c r="G119" i="8"/>
  <c r="G136" i="8"/>
  <c r="G127" i="8"/>
  <c r="D249" i="9"/>
  <c r="G248" i="9" s="1"/>
  <c r="C249" i="9"/>
  <c r="F248" i="9" s="1"/>
  <c r="C131" i="8"/>
  <c r="C157" i="8"/>
  <c r="G123" i="8"/>
  <c r="G242" i="9"/>
  <c r="G157" i="8"/>
  <c r="F46" i="24"/>
  <c r="F22" i="24"/>
  <c r="G144" i="11"/>
  <c r="F152" i="10"/>
  <c r="F77" i="8"/>
  <c r="F100" i="8"/>
  <c r="F208" i="8"/>
  <c r="F58" i="8"/>
  <c r="G214" i="9"/>
  <c r="F42" i="10"/>
  <c r="G37" i="10"/>
  <c r="F144" i="11"/>
  <c r="G157" i="11"/>
  <c r="F179" i="11"/>
  <c r="F157" i="11"/>
  <c r="G179" i="11"/>
  <c r="G100" i="8"/>
  <c r="F37" i="10"/>
  <c r="G452" i="9"/>
  <c r="G465" i="9"/>
  <c r="G227" i="9"/>
  <c r="F452" i="9"/>
  <c r="F465" i="9"/>
  <c r="G487" i="9"/>
  <c r="F487" i="9"/>
  <c r="F227" i="9"/>
  <c r="G77" i="8"/>
  <c r="F214" i="9"/>
  <c r="G246" i="9" l="1"/>
  <c r="F246" i="9"/>
  <c r="F247" i="9"/>
  <c r="F243" i="9"/>
  <c r="F251" i="9"/>
  <c r="F250" i="9"/>
  <c r="G131" i="8"/>
  <c r="G243" i="9"/>
  <c r="G252" i="9"/>
  <c r="G245" i="9"/>
  <c r="G241" i="9"/>
  <c r="G254" i="9"/>
  <c r="G251" i="9"/>
  <c r="G250" i="9"/>
  <c r="G253" i="9"/>
  <c r="G255" i="9"/>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 r="C15" i="9" l="1"/>
  <c r="F25" i="9" l="1"/>
  <c r="F16" i="9"/>
  <c r="F22" i="9"/>
  <c r="F16" i="19"/>
  <c r="F12" i="9"/>
  <c r="F15" i="9" s="1"/>
  <c r="F20" i="9"/>
  <c r="F13" i="9"/>
  <c r="F18" i="9"/>
  <c r="F17" i="19"/>
  <c r="F19" i="9"/>
  <c r="F24" i="9"/>
  <c r="F26" i="9"/>
  <c r="F21" i="9"/>
  <c r="F14" i="9"/>
  <c r="F23" i="9"/>
  <c r="F17" i="22"/>
  <c r="F17" i="9"/>
  <c r="F15" i="19"/>
  <c r="F18" i="19" l="1"/>
  <c r="F112" i="9" l="1"/>
  <c r="F113" i="9"/>
  <c r="F111" i="9"/>
  <c r="F99" i="9" s="1"/>
  <c r="C44" i="9" l="1"/>
</calcChain>
</file>

<file path=xl/sharedStrings.xml><?xml version="1.0" encoding="utf-8"?>
<sst xmlns="http://schemas.openxmlformats.org/spreadsheetml/2006/main" count="6514" uniqueCount="3122">
  <si>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</si>
  <si>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</si>
  <si>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</si>
  <si>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</si>
  <si>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</si>
  <si>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</si>
  <si>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</si>
  <si>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</si>
  <si>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</si>
  <si>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</si>
  <si>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</si>
  <si>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</si>
  <si>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</si>
  <si>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</si>
  <si>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</si>
  <si>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</si>
  <si>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</si>
  <si>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</si>
  <si>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</si>
  <si>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</si>
  <si>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</si>
  <si>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</si>
  <si>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</si>
  <si>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</si>
  <si>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</si>
  <si>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</si>
  <si>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</si>
  <si>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</si>
  <si>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</si>
  <si>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</si>
  <si>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</si>
  <si>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</si>
  <si>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</si>
  <si>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</si>
  <si>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</si>
  <si>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</si>
  <si>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</si>
  <si>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</si>
  <si>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</si>
  <si>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</si>
  <si>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</si>
  <si>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</si>
  <si>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</si>
  <si>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</si>
  <si>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</si>
  <si>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</si>
  <si>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</si>
  <si>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</si>
  <si>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</si>
  <si>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</si>
  <si>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</si>
  <si>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</si>
  <si>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</si>
  <si>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</si>
  <si>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</si>
  <si>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</si>
  <si>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</si>
  <si>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</si>
  <si>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</si>
  <si>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</si>
  <si>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</si>
  <si>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</si>
  <si>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</si>
  <si>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</si>
  <si>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</si>
  <si>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</si>
  <si>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</si>
  <si>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</si>
  <si>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</si>
  <si>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</si>
  <si>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</si>
  <si>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</si>
  <si>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</si>
  <si>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</si>
  <si>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</si>
  <si>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</si>
  <si>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</si>
  <si>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</si>
  <si>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</si>
  <si>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</si>
  <si>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</si>
  <si>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</si>
  <si>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</si>
  <si>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</si>
  <si>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</si>
  <si>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</si>
  <si>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</si>
  <si>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</si>
  <si>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</si>
  <si>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</si>
  <si>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</si>
  <si>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</si>
  <si>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</si>
  <si>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</si>
  <si>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</si>
  <si>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</si>
  <si>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</si>
  <si>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</si>
  <si>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</si>
  <si>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</si>
  <si>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</si>
  <si>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</si>
  <si>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</si>
  <si>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</si>
  <si>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</si>
  <si>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</si>
  <si>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</si>
  <si>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</si>
  <si>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</si>
  <si>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</si>
  <si>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</si>
  <si>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</si>
  <si>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</si>
  <si>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</si>
  <si>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</si>
  <si>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</si>
  <si>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</si>
  <si>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</si>
  <si>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</si>
  <si>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</si>
  <si>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</si>
  <si>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</si>
  <si>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</si>
  <si>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</si>
  <si>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</si>
  <si>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</si>
  <si>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</si>
  <si>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</si>
  <si>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</si>
  <si>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</si>
  <si>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</si>
  <si>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</si>
  <si>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</si>
  <si>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</si>
  <si>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</si>
  <si>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</si>
  <si>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</si>
  <si>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</si>
  <si>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</si>
  <si>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</si>
  <si>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</si>
  <si>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</si>
  <si>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</si>
  <si>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</si>
  <si>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</si>
  <si>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</si>
  <si>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</si>
  <si>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</si>
  <si>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</si>
  <si>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</si>
  <si>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</si>
  <si>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</si>
  <si>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</si>
  <si>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</si>
  <si>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</si>
  <si>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</si>
  <si>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</si>
  <si>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</si>
  <si>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</si>
  <si>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</si>
  <si>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</si>
  <si>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</si>
  <si>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</si>
  <si>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</si>
  <si>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</si>
  <si>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</si>
  <si>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</si>
  <si>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</si>
  <si>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</si>
  <si>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</si>
  <si>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</si>
  <si>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</si>
  <si>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</si>
  <si>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</si>
  <si>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</si>
  <si>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</si>
  <si>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</si>
  <si>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</si>
  <si>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</si>
  <si>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</si>
  <si>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</si>
  <si>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</si>
  <si>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</si>
  <si>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</si>
  <si>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</si>
  <si>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</si>
  <si>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</si>
  <si>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</si>
  <si>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</si>
  <si>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</si>
  <si>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</si>
  <si>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</si>
  <si>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</si>
  <si>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</si>
  <si>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</si>
  <si>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</si>
  <si>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</si>
  <si>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</si>
  <si>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</si>
  <si>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</si>
  <si>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</si>
  <si>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</si>
  <si>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</si>
  <si>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</si>
  <si>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</si>
  <si>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</si>
  <si>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</si>
  <si>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</si>
  <si>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</si>
  <si>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</si>
  <si>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</si>
  <si>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</si>
  <si>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</si>
  <si>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</si>
  <si>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</si>
  <si>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</si>
  <si>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</si>
  <si>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</si>
  <si>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</si>
  <si>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</si>
  <si>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</si>
  <si>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</si>
  <si>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</si>
  <si>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</si>
  <si>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</si>
  <si>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</si>
  <si>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</si>
  <si>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</si>
  <si>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</si>
  <si>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</si>
  <si>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</si>
  <si>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</si>
  <si>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</si>
  <si>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</si>
  <si>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</si>
  <si>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</si>
  <si>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</si>
  <si>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</si>
  <si>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</si>
  <si>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</si>
  <si>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</si>
  <si>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</si>
  <si>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</si>
  <si>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</si>
  <si>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</si>
  <si>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</si>
  <si>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</si>
  <si>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</si>
  <si>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</si>
  <si>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</si>
  <si>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</si>
  <si>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</si>
  <si>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</si>
  <si>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</si>
  <si>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</si>
  <si>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</si>
  <si>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</si>
  <si>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</si>
  <si>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</si>
  <si>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</si>
  <si>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</si>
  <si>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</si>
  <si>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</si>
  <si>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</si>
  <si>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</si>
  <si>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</si>
  <si>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</si>
  <si>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</si>
  <si>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</si>
  <si>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</si>
  <si>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</si>
  <si>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</si>
  <si>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</si>
  <si>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</si>
  <si>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</si>
  <si>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</si>
  <si>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</si>
  <si>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</si>
  <si>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</si>
  <si>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</si>
  <si>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</si>
  <si>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</si>
  <si>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</si>
  <si>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</si>
  <si>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</si>
  <si>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</si>
  <si>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</si>
  <si>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</si>
  <si>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</si>
  <si>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</si>
  <si>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</si>
  <si>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</si>
  <si>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</si>
  <si>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</si>
  <si>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</si>
  <si>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</si>
  <si>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</si>
  <si>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</si>
  <si>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</si>
  <si>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</si>
  <si>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</si>
  <si>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</si>
  <si>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</si>
  <si>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</si>
  <si>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</si>
  <si>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</si>
  <si>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</si>
  <si>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</si>
  <si>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</si>
  <si>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</si>
  <si>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</si>
  <si>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</si>
  <si>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</si>
  <si>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</si>
  <si>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</si>
  <si>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</si>
  <si>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</si>
  <si>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</si>
  <si>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</si>
  <si>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</si>
  <si>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</si>
  <si>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</si>
  <si>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</si>
  <si>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</si>
  <si>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</si>
  <si>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</si>
  <si>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</si>
  <si>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</si>
  <si>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</si>
  <si>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</si>
  <si>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</si>
  <si>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</si>
  <si>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</si>
  <si>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</si>
  <si>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</si>
  <si>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</si>
  <si>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</si>
  <si>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</si>
  <si>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</si>
  <si>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</si>
  <si>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</si>
  <si>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</si>
  <si>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</si>
  <si>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</si>
  <si>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</si>
  <si>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</si>
  <si>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</si>
  <si>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</si>
  <si>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</si>
  <si>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</si>
  <si>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</si>
  <si>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</si>
  <si>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</si>
  <si>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</si>
  <si>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</si>
  <si>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</si>
  <si>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</si>
  <si>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</si>
  <si>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</si>
  <si>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</si>
  <si>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</si>
  <si>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</si>
  <si>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</si>
  <si>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</si>
  <si>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</si>
  <si>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</si>
  <si>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</si>
  <si>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</si>
  <si>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</si>
  <si>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</si>
  <si>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</si>
  <si>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</si>
  <si>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</si>
  <si>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</si>
  <si>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</si>
  <si>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</si>
  <si>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</si>
  <si>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</si>
  <si>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</si>
  <si>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</si>
  <si>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</si>
  <si>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</si>
  <si>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</si>
  <si>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</si>
  <si>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</si>
  <si>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</si>
  <si>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</si>
  <si>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</si>
  <si>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</si>
  <si>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</si>
  <si>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</si>
  <si>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</si>
  <si>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</si>
  <si>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</si>
  <si>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</si>
  <si>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</si>
  <si>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</si>
  <si>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</si>
  <si>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</si>
  <si>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</si>
  <si>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</si>
  <si>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</si>
  <si>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</si>
  <si>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</si>
  <si>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</si>
  <si>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</si>
  <si>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</si>
  <si>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</si>
  <si>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</si>
  <si>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</si>
  <si>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</si>
  <si>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</si>
  <si>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</si>
  <si>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</si>
  <si>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</si>
  <si>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</si>
  <si>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</si>
  <si>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</si>
  <si>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</si>
  <si>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</si>
  <si>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</si>
  <si>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</si>
  <si>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</si>
  <si>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</si>
  <si>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</si>
  <si>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</si>
  <si>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</si>
  <si>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</si>
  <si>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</si>
  <si>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</si>
  <si>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</si>
  <si>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</si>
  <si>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</si>
  <si>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</si>
  <si>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</si>
  <si>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</si>
  <si>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</si>
  <si>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</si>
  <si>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</si>
  <si>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</si>
  <si>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</si>
  <si>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</si>
  <si>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</si>
  <si>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</si>
  <si>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</si>
  <si>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</si>
  <si>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</si>
  <si>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</si>
  <si>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</si>
  <si>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</si>
  <si>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</si>
  <si>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</si>
  <si>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</si>
  <si>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</si>
  <si>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</si>
  <si>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</si>
  <si>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</si>
  <si>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</si>
  <si>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</si>
  <si>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</si>
  <si>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</si>
  <si>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</si>
  <si>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</si>
  <si>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</si>
  <si>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</si>
  <si>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</si>
  <si>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</si>
  <si>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</si>
  <si>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</si>
  <si>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</si>
  <si>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</si>
  <si>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</si>
  <si>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</si>
  <si>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</si>
  <si>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</si>
  <si>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</si>
  <si>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</si>
  <si>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</si>
  <si>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</si>
  <si>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</si>
  <si>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</si>
  <si>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</si>
  <si>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</si>
  <si>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</si>
  <si>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</si>
  <si>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</si>
  <si>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</si>
  <si>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</si>
  <si>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</si>
  <si>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</si>
  <si>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</si>
  <si>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</si>
  <si>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</si>
  <si>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</si>
  <si>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</si>
  <si>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</si>
  <si>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</si>
  <si>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</si>
  <si>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</si>
  <si>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</si>
  <si>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</si>
  <si>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</si>
  <si>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</si>
  <si>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</si>
  <si>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</si>
  <si>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</si>
  <si>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</si>
  <si>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</si>
  <si>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</si>
  <si>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</si>
  <si>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</si>
  <si>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</si>
  <si>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</si>
  <si>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</si>
  <si>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</si>
  <si>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</si>
  <si>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</si>
  <si>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</si>
  <si>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</si>
  <si>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</si>
  <si>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</si>
  <si>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</si>
  <si>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</si>
  <si>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</si>
  <si>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</si>
  <si>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</si>
  <si>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</si>
  <si>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</si>
  <si>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</si>
  <si>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</si>
  <si>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</si>
  <si>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</si>
  <si>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</si>
  <si>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</si>
  <si>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</si>
  <si>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</si>
  <si>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</si>
  <si>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</si>
  <si>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</si>
  <si>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</si>
  <si>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</si>
  <si>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</si>
  <si>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</si>
  <si>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</si>
  <si>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</si>
  <si>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</si>
  <si>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</si>
  <si>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</si>
  <si>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</si>
  <si>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</si>
  <si>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</si>
  <si>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</si>
  <si>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</si>
  <si>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</si>
  <si>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</si>
  <si>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</si>
  <si>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</si>
  <si>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</si>
  <si>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</si>
  <si>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</si>
  <si>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</si>
  <si>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</si>
  <si>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</si>
  <si>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</si>
  <si>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</si>
  <si>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</si>
  <si>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</si>
  <si>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</si>
  <si>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</si>
  <si>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</si>
  <si>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</si>
  <si>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</si>
  <si>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</si>
  <si>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</si>
  <si>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</si>
  <si>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</si>
  <si>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</si>
  <si>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</si>
  <si>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</si>
  <si>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</si>
  <si>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</si>
  <si>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</si>
  <si>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</si>
  <si>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</si>
  <si>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</si>
  <si>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</si>
  <si>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</si>
  <si>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</si>
  <si>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</si>
  <si>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</si>
  <si>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</si>
  <si>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</si>
  <si>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</si>
  <si>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</si>
  <si>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</si>
  <si>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</si>
  <si>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</si>
  <si>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</si>
  <si>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</si>
  <si>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</si>
  <si>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</si>
  <si>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</si>
  <si>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</si>
  <si>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</si>
  <si>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</si>
  <si>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</si>
  <si>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</si>
  <si>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</si>
  <si>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</si>
  <si>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</si>
  <si>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</si>
  <si>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</si>
  <si>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</si>
  <si>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</si>
  <si>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</si>
  <si>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</si>
  <si>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</si>
  <si>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</si>
  <si>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</si>
  <si>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</si>
  <si>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</si>
  <si>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</si>
  <si>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</si>
  <si>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</si>
  <si>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</si>
  <si>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</si>
  <si>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</si>
  <si>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</si>
  <si>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</si>
  <si>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</si>
  <si>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</si>
  <si>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</si>
  <si>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</si>
  <si>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</si>
  <si>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</si>
  <si>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</si>
  <si>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</si>
  <si>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</si>
  <si>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</si>
  <si>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</si>
  <si>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</si>
  <si>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</si>
  <si>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</si>
  <si>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</si>
  <si>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</si>
  <si>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</si>
  <si>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</si>
  <si>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</si>
  <si>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</si>
  <si>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</si>
  <si>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</si>
  <si>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</si>
  <si>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</si>
  <si>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</si>
  <si>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</si>
  <si>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</si>
  <si>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</si>
  <si>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</si>
  <si>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</si>
  <si>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</si>
  <si>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</si>
  <si>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</si>
  <si>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</si>
  <si>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</si>
  <si>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</si>
  <si>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</si>
  <si>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</si>
  <si>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</si>
  <si>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</si>
  <si>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</si>
  <si>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</si>
  <si>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</si>
  <si>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</si>
  <si>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</si>
  <si>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</si>
  <si>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</si>
  <si>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</si>
  <si>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</si>
  <si>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</si>
  <si>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</si>
  <si>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</si>
  <si>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</si>
  <si>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</si>
  <si>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</si>
  <si>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</si>
  <si>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</si>
  <si>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</si>
  <si>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</si>
  <si>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</si>
  <si>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</si>
  <si>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</si>
  <si>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</si>
  <si>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</si>
  <si>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</si>
  <si>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</si>
  <si>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</si>
  <si>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</si>
  <si>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</si>
  <si>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</si>
  <si>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</si>
  <si>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</si>
  <si>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</si>
  <si>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</si>
  <si>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</si>
  <si>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</si>
  <si>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</si>
  <si>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</si>
  <si>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</si>
  <si>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</si>
  <si>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</si>
  <si>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</si>
  <si>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</si>
  <si>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</si>
  <si>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</si>
  <si>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</si>
  <si>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</si>
  <si>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</si>
  <si>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</si>
  <si>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</si>
  <si>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</si>
  <si>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</si>
  <si>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</si>
  <si>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</si>
  <si>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</si>
  <si>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</si>
  <si>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</si>
  <si>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</si>
  <si>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</si>
  <si>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</si>
  <si>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</si>
  <si>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</si>
  <si>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</si>
  <si>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</si>
  <si>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</si>
  <si>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</si>
  <si>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</si>
  <si>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</si>
  <si>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</si>
  <si>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</si>
  <si>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</si>
  <si>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</si>
  <si>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</si>
  <si>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</si>
  <si>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</si>
  <si>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</si>
  <si>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</si>
  <si>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</si>
  <si>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</si>
  <si>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</si>
  <si>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</si>
  <si>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</si>
  <si>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</si>
  <si>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</si>
  <si>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</si>
  <si>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</si>
  <si>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</si>
  <si>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</si>
  <si>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</si>
  <si>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</si>
  <si>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</si>
  <si>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</si>
  <si>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</si>
  <si>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</si>
  <si>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</si>
  <si>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</si>
  <si>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</si>
  <si>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</si>
  <si>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</si>
  <si>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</si>
  <si>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</si>
  <si>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</si>
  <si>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</si>
  <si>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</si>
  <si>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</si>
  <si>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</si>
  <si>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</si>
  <si>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</si>
  <si>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</si>
  <si>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</si>
  <si>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</si>
  <si>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</si>
  <si>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</si>
  <si>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</si>
  <si>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</si>
  <si>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</si>
  <si>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</si>
  <si>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</si>
  <si>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</si>
  <si>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</si>
  <si>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</si>
  <si>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</si>
  <si>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</si>
  <si>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</si>
  <si>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</si>
  <si>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</si>
  <si>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</si>
  <si>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</si>
  <si>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</si>
  <si>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</si>
  <si>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</si>
  <si>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</si>
  <si>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</si>
  <si>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</si>
  <si>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</si>
  <si>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</si>
  <si>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</si>
  <si>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</si>
  <si>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</si>
  <si>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</si>
  <si>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</si>
  <si>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</si>
  <si>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</si>
  <si>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</si>
  <si>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</si>
  <si>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</si>
  <si>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</si>
  <si>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</si>
  <si>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</si>
  <si>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</si>
  <si>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</si>
  <si>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</si>
  <si>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</si>
  <si>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</si>
  <si>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</si>
  <si>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</si>
  <si>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</si>
  <si>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</si>
  <si>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</si>
  <si>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</si>
  <si>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</si>
  <si>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</si>
  <si>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</si>
  <si>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</si>
  <si>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</si>
  <si>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</si>
  <si>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</si>
  <si>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</si>
  <si>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</si>
  <si>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</si>
  <si>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</si>
  <si>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</si>
  <si>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</si>
  <si>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</si>
  <si>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</si>
  <si>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</si>
  <si>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</si>
  <si>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</si>
  <si>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</si>
  <si>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</si>
  <si>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</si>
  <si>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</si>
  <si>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</si>
  <si>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</si>
  <si>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</si>
  <si>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</si>
  <si>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</si>
  <si>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</si>
  <si>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</si>
  <si>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</si>
  <si>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</si>
  <si>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</si>
  <si>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</si>
  <si>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</si>
  <si>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</si>
  <si>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</si>
  <si>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</si>
  <si>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</si>
  <si>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</si>
  <si>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</si>
  <si>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</si>
  <si>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</si>
  <si>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</si>
  <si>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</si>
  <si>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</si>
  <si>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</si>
  <si>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</si>
  <si>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</si>
  <si>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</si>
  <si>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</si>
  <si>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</si>
  <si>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</si>
  <si>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</si>
  <si>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</si>
  <si>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</si>
  <si>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</si>
  <si>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</si>
  <si>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</si>
  <si>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</si>
  <si>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</si>
  <si>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</si>
  <si>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</si>
  <si>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</si>
  <si>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</si>
  <si>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</si>
  <si>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</si>
  <si>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</si>
  <si>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</si>
  <si>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</si>
  <si>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</si>
  <si>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</si>
  <si>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</si>
  <si>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</si>
  <si>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</si>
  <si>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</si>
  <si>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</si>
  <si>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</si>
  <si>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</si>
  <si>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</si>
  <si>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</si>
  <si>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</si>
  <si>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</si>
  <si>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</si>
  <si>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</si>
  <si>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</si>
  <si>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</si>
  <si>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</si>
  <si>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</si>
  <si>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</si>
  <si>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</si>
  <si>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</si>
  <si>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</si>
  <si>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</si>
  <si>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</si>
  <si>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</si>
  <si>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</si>
  <si>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</si>
  <si>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</si>
  <si>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</si>
  <si>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</si>
  <si>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</si>
  <si>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</si>
  <si>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</si>
  <si>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</si>
  <si>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</si>
  <si>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</si>
  <si>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</si>
  <si>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</si>
  <si>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</si>
  <si>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</si>
  <si>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</si>
  <si>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</si>
  <si>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</si>
  <si>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</si>
  <si>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</si>
  <si>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</si>
  <si>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</si>
  <si>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</si>
  <si>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</si>
  <si>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</si>
  <si>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</si>
  <si>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</si>
  <si>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</si>
  <si>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</si>
  <si>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</si>
  <si>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</si>
  <si>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</si>
  <si>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</si>
  <si>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</si>
  <si>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</si>
  <si>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</si>
  <si>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</si>
  <si>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</si>
  <si>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</si>
  <si>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</si>
  <si>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</si>
  <si>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</si>
  <si>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</si>
  <si>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</si>
  <si>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</si>
  <si>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</si>
  <si>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</si>
  <si>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</si>
  <si>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</si>
  <si>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</si>
  <si>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</si>
  <si>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</si>
  <si>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</si>
  <si>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</si>
  <si>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</si>
  <si>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</si>
  <si>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</si>
  <si>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</si>
  <si>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</si>
  <si>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</si>
  <si>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</si>
  <si>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</si>
  <si>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</si>
  <si>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</si>
  <si>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</si>
  <si>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</si>
  <si>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</si>
  <si>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</si>
  <si>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</si>
  <si>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</si>
  <si>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</si>
  <si>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</si>
  <si>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</si>
  <si>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</si>
  <si>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</si>
  <si>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</si>
  <si>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</si>
  <si>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</si>
  <si>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</si>
  <si>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</si>
  <si>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</si>
  <si>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</si>
  <si>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</si>
  <si>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</si>
  <si>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</si>
  <si>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</si>
  <si>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</si>
  <si>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</si>
  <si>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</si>
  <si>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</si>
  <si>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</si>
  <si>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</si>
  <si>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</si>
  <si>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</si>
  <si>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</si>
  <si>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</si>
  <si>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</si>
  <si>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</si>
  <si>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</si>
  <si>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</si>
  <si>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</si>
  <si>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</si>
  <si>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</si>
  <si>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</si>
  <si>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</si>
  <si>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</si>
  <si>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</si>
  <si>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</si>
  <si>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</si>
  <si>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</si>
  <si>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</si>
  <si>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</si>
  <si>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</si>
  <si>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</si>
  <si>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</si>
  <si>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</si>
  <si>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</si>
  <si>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</si>
  <si>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</si>
  <si>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</si>
  <si>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</si>
  <si>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</si>
  <si>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</si>
  <si>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</si>
  <si>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</si>
  <si>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</si>
  <si>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</si>
  <si>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</si>
  <si>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</si>
  <si>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</si>
  <si>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</si>
  <si>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</si>
  <si>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</si>
  <si>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</si>
  <si>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</si>
  <si>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</si>
  <si>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</si>
  <si>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</si>
  <si>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</si>
  <si>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</si>
  <si>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</si>
  <si>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</si>
  <si>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</si>
  <si>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</si>
  <si>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</si>
  <si>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</si>
  <si>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</si>
  <si>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</si>
  <si>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</si>
  <si>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</si>
  <si>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</si>
  <si>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</si>
  <si>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</si>
  <si>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</si>
  <si>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</si>
  <si>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</si>
  <si>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</si>
  <si>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</si>
  <si>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</si>
  <si>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</si>
  <si>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</si>
  <si>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</si>
  <si>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</si>
  <si>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</si>
  <si>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</si>
  <si>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</si>
  <si>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</si>
  <si>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</si>
  <si>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</si>
  <si>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</si>
  <si>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</si>
  <si>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</si>
  <si>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</si>
  <si>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</si>
  <si>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</si>
  <si>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</si>
  <si>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</si>
  <si>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</si>
  <si>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</si>
  <si>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</si>
  <si>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</si>
  <si>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</si>
  <si>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</si>
  <si>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</si>
  <si>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</si>
  <si>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</si>
  <si>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</si>
  <si>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</si>
  <si>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</si>
  <si>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</si>
  <si>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</si>
  <si>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</si>
  <si>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</si>
  <si>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</si>
  <si>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</si>
  <si>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</si>
  <si>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</si>
  <si>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</si>
  <si>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</si>
  <si>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</si>
  <si>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</si>
  <si>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</si>
  <si>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</si>
  <si>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</si>
  <si>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</si>
  <si>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</si>
  <si>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</si>
  <si>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</si>
  <si>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</si>
  <si>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</si>
  <si>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</si>
  <si>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</si>
  <si>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</si>
  <si>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</si>
  <si>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</si>
  <si>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</si>
  <si>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</si>
  <si>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</si>
  <si>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</si>
  <si>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</si>
  <si>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</si>
  <si>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</si>
  <si>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</si>
  <si>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</si>
  <si>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</si>
  <si>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</si>
  <si>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</si>
  <si>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</si>
  <si>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</si>
  <si>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</si>
  <si>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</si>
  <si>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</si>
  <si>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</si>
  <si>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</si>
  <si>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</si>
  <si>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</si>
  <si>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</si>
  <si>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</si>
  <si>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</si>
  <si>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</si>
  <si>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</si>
  <si>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</si>
  <si>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</si>
  <si>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</si>
  <si>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</si>
  <si>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</si>
  <si>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</si>
  <si>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</si>
  <si>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</si>
  <si>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</si>
  <si>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</si>
  <si>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</si>
  <si>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</si>
  <si>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</si>
  <si>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</si>
  <si>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</si>
  <si>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</si>
  <si>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</si>
  <si>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</si>
  <si>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</si>
  <si>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</si>
  <si>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</si>
  <si>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</si>
  <si>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</si>
  <si>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</si>
  <si>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</si>
  <si>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</si>
  <si>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</si>
  <si>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</si>
  <si>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</si>
  <si>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</si>
  <si>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</si>
  <si>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</si>
  <si>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</si>
  <si>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</si>
  <si>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</si>
  <si>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</si>
  <si>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</si>
  <si>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</si>
  <si>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</si>
  <si>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</si>
  <si>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</si>
  <si>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</si>
  <si>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</si>
  <si>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</si>
  <si>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</si>
  <si>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</si>
  <si>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</si>
  <si>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</si>
  <si>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</si>
  <si>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</si>
  <si>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</si>
  <si>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</si>
  <si>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</si>
  <si>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</si>
  <si>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</si>
  <si>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</si>
  <si>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</si>
  <si>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</si>
  <si>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</si>
  <si>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</si>
  <si>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</si>
  <si>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</si>
  <si>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</si>
  <si>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</si>
  <si>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</si>
  <si>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</si>
  <si>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</si>
  <si>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</si>
  <si>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</si>
  <si>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</si>
  <si>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</si>
  <si>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</si>
  <si>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</si>
  <si>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</si>
  <si>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</si>
  <si>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</si>
  <si>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</si>
  <si>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</si>
  <si>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</si>
  <si>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</si>
  <si>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</si>
  <si>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</si>
  <si>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</si>
  <si>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</si>
  <si>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</si>
  <si>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</si>
  <si>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</si>
  <si>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</si>
  <si>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</si>
  <si>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</si>
  <si>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</si>
  <si>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</si>
  <si>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</si>
  <si>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</si>
  <si>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</si>
  <si>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</si>
  <si>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</si>
  <si>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</si>
  <si>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</si>
  <si>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</si>
  <si>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</si>
  <si>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</si>
  <si>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</si>
  <si>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</si>
  <si>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</si>
  <si>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</si>
  <si>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</si>
  <si>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</si>
  <si>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</si>
  <si>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</si>
  <si>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</si>
  <si>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</si>
  <si>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</si>
  <si>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</si>
  <si>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</si>
  <si>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</si>
  <si>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</si>
  <si>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</si>
  <si>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</si>
  <si>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</si>
  <si>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</si>
  <si>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</si>
  <si>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</si>
  <si>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</si>
  <si>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</si>
  <si>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</si>
  <si>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</si>
  <si>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</si>
  <si>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</si>
  <si>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</si>
  <si>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</si>
  <si>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</si>
  <si>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</si>
  <si>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</si>
  <si>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</si>
  <si>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</si>
  <si>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</si>
  <si>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</si>
  <si>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</si>
  <si>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</si>
  <si>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</si>
  <si>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</si>
  <si>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</si>
  <si>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</si>
  <si>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</si>
  <si>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</si>
  <si>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</si>
  <si>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</si>
  <si>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</si>
  <si>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</si>
  <si>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</si>
  <si>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</si>
  <si>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</si>
  <si>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</si>
  <si>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</si>
  <si>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</si>
  <si>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</si>
  <si>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</si>
  <si>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</si>
  <si>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</si>
  <si>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</si>
  <si>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</si>
  <si>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</si>
  <si>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</si>
  <si>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</si>
  <si>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</si>
  <si>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</si>
  <si>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</si>
  <si>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</si>
  <si>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</si>
  <si>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</si>
  <si>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</si>
  <si>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</si>
  <si>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</si>
  <si>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</si>
  <si>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</si>
  <si>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</si>
  <si>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</si>
  <si>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</si>
  <si>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</si>
  <si>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</si>
  <si>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</si>
  <si>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</si>
  <si>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</si>
  <si>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</si>
  <si>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</si>
  <si>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</si>
  <si>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</si>
  <si>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</si>
  <si>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</si>
  <si>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</si>
  <si>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</si>
  <si>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</si>
  <si>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</si>
  <si>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</si>
  <si>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</si>
  <si>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</si>
  <si>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</si>
  <si>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</si>
  <si>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</si>
  <si>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</si>
  <si>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</si>
  <si>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</si>
  <si>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</si>
  <si>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</si>
  <si>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</si>
  <si>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</si>
  <si>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</si>
  <si>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</si>
  <si>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</si>
  <si>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</si>
  <si>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</si>
  <si>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</si>
  <si>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</si>
  <si>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</si>
  <si>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</si>
  <si>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</si>
  <si>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</si>
  <si>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</si>
  <si>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</si>
  <si>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</si>
  <si>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</si>
  <si>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</si>
  <si>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</si>
  <si>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</si>
  <si>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</si>
  <si>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</si>
  <si>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</si>
  <si>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</si>
  <si>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</si>
  <si>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</si>
  <si>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</si>
  <si>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</si>
  <si>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</si>
  <si>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</si>
  <si>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</si>
  <si>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</si>
  <si>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</si>
  <si>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</si>
  <si>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</si>
  <si>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</si>
  <si>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</si>
  <si>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</si>
  <si>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</si>
  <si>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</si>
  <si>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</si>
  <si>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</si>
  <si>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</si>
  <si>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</si>
  <si>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</si>
  <si>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</si>
  <si>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</si>
  <si>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</si>
  <si>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</si>
  <si>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</si>
  <si>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</si>
  <si>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</si>
  <si>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</si>
  <si>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</si>
  <si>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</si>
  <si>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</si>
  <si>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</si>
  <si>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</si>
  <si>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</si>
  <si>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</si>
  <si>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</si>
  <si>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</si>
  <si>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</si>
  <si>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</si>
  <si>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</si>
  <si>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</si>
  <si>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</si>
  <si>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</si>
  <si>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</si>
  <si>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</si>
  <si>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</si>
  <si>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</si>
  <si>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</si>
  <si>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</si>
  <si>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</si>
  <si>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</si>
  <si>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</si>
  <si>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</si>
  <si>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</si>
  <si>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</si>
  <si>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</si>
  <si>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</si>
  <si>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</si>
  <si>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</si>
  <si>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</si>
  <si>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</si>
  <si>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</si>
  <si>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</si>
  <si>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</si>
  <si>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</si>
  <si>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</si>
  <si>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</si>
  <si>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</si>
  <si>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</si>
  <si>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</si>
  <si>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</si>
  <si>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</si>
  <si>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</si>
  <si>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</si>
  <si>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</si>
  <si>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</si>
  <si>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</si>
  <si>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</si>
  <si>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</si>
  <si>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</si>
  <si>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</si>
  <si>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</si>
  <si>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</si>
  <si>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</si>
  <si>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</si>
  <si>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</si>
  <si>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</si>
  <si>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</si>
  <si>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</si>
  <si>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</si>
  <si>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</si>
  <si>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</si>
  <si>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</si>
  <si>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</si>
  <si>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</si>
  <si>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</si>
  <si>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</si>
  <si>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</si>
  <si>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</si>
  <si>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</si>
  <si>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</si>
  <si>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</si>
  <si>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</si>
  <si>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</si>
  <si>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</si>
  <si>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</si>
  <si>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</si>
  <si>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</si>
  <si>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</si>
  <si>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</si>
  <si>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</si>
  <si>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</si>
  <si>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</si>
  <si>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</si>
  <si>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</si>
  <si>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</si>
  <si>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</si>
  <si>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</si>
  <si>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</si>
  <si>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</si>
  <si>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</si>
  <si>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</si>
  <si>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</si>
  <si>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</si>
  <si>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</si>
  <si>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</si>
  <si>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</si>
  <si>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</si>
  <si>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</si>
  <si>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</si>
  <si>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</si>
  <si>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</si>
  <si>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</si>
  <si>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</si>
  <si>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</si>
  <si>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</si>
  <si>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</si>
  <si>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</si>
  <si>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</si>
  <si>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</si>
  <si>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</si>
  <si>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</si>
  <si>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</si>
  <si>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</si>
  <si>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</si>
  <si>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</si>
  <si>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</si>
  <si>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</si>
  <si>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</si>
  <si>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</si>
  <si>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</si>
  <si>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</si>
  <si>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</si>
  <si>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</si>
  <si>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</si>
  <si>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</si>
  <si>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</si>
  <si>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</si>
  <si>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</si>
  <si>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</si>
  <si>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</si>
  <si>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</si>
  <si>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</si>
  <si>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</si>
  <si>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</si>
  <si>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</si>
  <si>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</si>
  <si>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</si>
  <si>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</si>
  <si>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</si>
  <si>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</si>
  <si>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</si>
  <si>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</si>
  <si>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</si>
  <si>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</si>
  <si>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</si>
  <si>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</si>
  <si>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</si>
  <si>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</si>
  <si>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</si>
  <si>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</si>
  <si>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</si>
  <si>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</si>
  <si>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</si>
  <si>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</si>
  <si>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</si>
  <si>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</si>
  <si>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</si>
  <si>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</si>
  <si>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</si>
  <si>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</si>
  <si>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</si>
  <si>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</si>
  <si>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</si>
  <si>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</si>
  <si>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</si>
  <si>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</si>
  <si>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</si>
  <si>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</si>
  <si>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</si>
  <si>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</si>
  <si>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</si>
  <si>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</si>
  <si>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</si>
  <si>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</si>
  <si>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</si>
  <si>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</si>
  <si>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</si>
  <si>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</si>
  <si>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</si>
  <si>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</si>
  <si>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</si>
  <si>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</si>
  <si>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</si>
  <si>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</si>
  <si>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</si>
  <si>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</si>
  <si>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</si>
  <si>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</si>
  <si>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</si>
  <si>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</si>
  <si>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</si>
  <si>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</si>
  <si>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</si>
  <si>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</si>
  <si>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</si>
  <si>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</si>
  <si>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</si>
  <si>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</si>
  <si>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</si>
  <si>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</si>
  <si>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</si>
  <si>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</si>
  <si>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</si>
  <si>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</si>
  <si>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</si>
  <si>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</si>
  <si>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</si>
  <si>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</si>
  <si>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</si>
  <si>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</si>
  <si>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</si>
  <si>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</si>
  <si>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</si>
  <si>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</si>
  <si>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</si>
  <si>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</si>
  <si>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</si>
  <si>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</si>
  <si>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</si>
  <si>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</si>
  <si>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</si>
  <si>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</si>
  <si>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</si>
  <si>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</si>
  <si>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</si>
  <si>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</si>
  <si>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</si>
  <si>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</si>
  <si>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</si>
  <si>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</si>
  <si>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</si>
  <si>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</si>
  <si>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</si>
  <si>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</si>
  <si>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</si>
  <si>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</si>
  <si>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</si>
  <si>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</si>
  <si>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</si>
  <si>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</si>
  <si>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</si>
  <si>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</si>
  <si>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</si>
  <si>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</si>
  <si>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</si>
  <si>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</si>
  <si>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</si>
  <si>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</si>
  <si>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</si>
  <si>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</si>
  <si>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</si>
  <si>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</si>
  <si>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</si>
  <si>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</si>
  <si>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</si>
  <si>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</si>
  <si>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</si>
  <si>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</si>
  <si>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</si>
  <si>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</si>
  <si>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</si>
  <si>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</si>
  <si>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</si>
  <si>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</si>
  <si>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</si>
  <si>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</si>
  <si>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</si>
  <si>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</si>
  <si>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</si>
  <si>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</si>
  <si>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</si>
  <si>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</si>
  <si>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</si>
  <si>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</si>
  <si>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</si>
  <si>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</si>
  <si>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</si>
  <si>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</si>
  <si>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</si>
  <si>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</si>
  <si>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</si>
  <si>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</si>
  <si>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</si>
  <si>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</si>
  <si>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</si>
  <si>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</si>
  <si>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</si>
  <si>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</si>
  <si>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</si>
  <si>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</si>
  <si>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</si>
  <si>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</si>
  <si>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</si>
  <si>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</si>
  <si>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</si>
  <si>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</si>
  <si>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</si>
  <si>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</si>
  <si>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</si>
  <si>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</si>
  <si>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</si>
  <si>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</si>
  <si>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</si>
  <si>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</si>
  <si>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</si>
  <si>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</si>
  <si>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</si>
  <si>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</si>
  <si>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</si>
  <si>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</si>
  <si>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</si>
  <si>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</si>
  <si>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</si>
  <si>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</si>
  <si>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</si>
  <si>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</si>
  <si>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</si>
  <si>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</si>
  <si>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</si>
  <si>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</si>
  <si>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</si>
  <si>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</si>
  <si>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</si>
  <si>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</si>
  <si>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</si>
  <si>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</si>
  <si>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</si>
  <si>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</si>
  <si>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</si>
  <si>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</si>
  <si>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</si>
  <si>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</si>
  <si>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</si>
  <si>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</si>
  <si>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</si>
  <si>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</si>
  <si>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</si>
  <si>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</si>
  <si>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</si>
  <si>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</si>
  <si>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</si>
  <si>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</si>
  <si>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</si>
  <si>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</si>
  <si>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</si>
  <si>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</si>
  <si>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</si>
  <si>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</si>
  <si>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</si>
  <si>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</si>
  <si>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</si>
  <si>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</si>
  <si>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</si>
  <si>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</si>
  <si>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</si>
  <si>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</si>
  <si>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</si>
  <si>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</si>
  <si>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</si>
  <si>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</si>
  <si>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</si>
  <si>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</si>
  <si>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</si>
  <si>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</si>
  <si>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</si>
  <si>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</si>
  <si>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</si>
  <si>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</si>
  <si>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</si>
  <si>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</si>
  <si>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</si>
  <si>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</si>
  <si>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</si>
  <si>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</si>
  <si>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</si>
  <si>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</si>
  <si>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</si>
  <si>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</si>
  <si>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</si>
  <si>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</si>
  <si>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</si>
  <si>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</si>
  <si>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</si>
  <si>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</si>
  <si>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</si>
  <si>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</si>
  <si>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</si>
  <si>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</si>
  <si>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</si>
  <si>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</si>
  <si>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</si>
  <si>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</si>
  <si>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</si>
  <si>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</si>
  <si>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</si>
  <si>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</si>
  <si>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</si>
  <si>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</si>
  <si>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</si>
  <si>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</si>
  <si>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</si>
  <si>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</si>
  <si>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</si>
  <si>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</si>
  <si>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</si>
  <si>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</si>
  <si>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</si>
  <si>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</si>
  <si>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</si>
  <si>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</si>
  <si>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</si>
  <si>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</si>
  <si>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</si>
  <si>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</si>
  <si>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</si>
  <si>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</si>
  <si>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</si>
  <si>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</si>
  <si>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</si>
  <si>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</si>
  <si>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</si>
  <si>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</si>
  <si>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</si>
  <si>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</si>
  <si>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</si>
  <si>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</si>
  <si>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</si>
  <si>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</si>
  <si>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</si>
  <si>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</si>
  <si>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</si>
  <si>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</si>
  <si>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</si>
  <si>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</si>
  <si>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</si>
  <si>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</si>
  <si>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</si>
  <si>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</si>
  <si>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</si>
  <si>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</si>
  <si>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</si>
  <si>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</si>
  <si>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</si>
  <si>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</si>
  <si>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</si>
  <si>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</si>
  <si>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</si>
  <si>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</si>
  <si>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</si>
  <si>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</si>
  <si>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</si>
  <si>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</si>
  <si>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</si>
  <si>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</si>
  <si>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</si>
  <si>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</si>
  <si>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</si>
  <si>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</si>
  <si>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</si>
  <si>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</si>
  <si>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</si>
  <si>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</si>
  <si>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</si>
  <si>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</si>
  <si>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</si>
  <si>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</si>
  <si>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</si>
  <si>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</si>
  <si>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</si>
  <si>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</si>
  <si>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</si>
  <si>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</si>
  <si>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</si>
  <si>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</si>
  <si>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</si>
  <si>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</si>
  <si>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</si>
  <si>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</si>
  <si>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</si>
  <si>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</si>
  <si>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</si>
  <si>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</si>
  <si>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</si>
  <si>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</si>
  <si>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</si>
  <si>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</si>
  <si>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</si>
  <si>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</si>
  <si>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</si>
  <si>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</si>
  <si>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</si>
  <si>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</si>
  <si>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</si>
  <si>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</si>
  <si>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</si>
  <si>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</si>
  <si>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</si>
  <si>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</si>
  <si>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</si>
  <si>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</si>
  <si>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</si>
  <si>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</si>
  <si>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</si>
  <si>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</si>
  <si>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</si>
  <si>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</si>
  <si>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</si>
  <si>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</si>
  <si>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</si>
  <si>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</si>
  <si>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</si>
  <si>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</si>
  <si>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</si>
  <si>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</si>
  <si>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</si>
  <si>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</si>
  <si>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</si>
  <si>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</si>
  <si>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</si>
  <si>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</si>
  <si>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</si>
  <si>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</si>
  <si>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</si>
  <si>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</si>
  <si>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</si>
  <si>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</si>
  <si>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</si>
  <si>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</si>
  <si>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</si>
  <si>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</si>
  <si>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</si>
  <si>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</si>
  <si>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</si>
  <si>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</si>
  <si>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</si>
  <si>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</si>
  <si>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</si>
  <si>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</si>
  <si>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</si>
  <si>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</si>
  <si>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</si>
  <si>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</si>
  <si>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</si>
  <si>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</si>
  <si>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</si>
  <si>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</si>
  <si>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</si>
  <si>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</si>
  <si>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</si>
  <si>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</si>
  <si>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</si>
  <si>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</si>
  <si>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</si>
  <si>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</si>
  <si>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</si>
  <si>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</si>
  <si>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</si>
  <si>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</si>
  <si>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</si>
  <si>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</si>
  <si>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</si>
  <si>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</si>
  <si>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</si>
  <si>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</si>
  <si>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</si>
  <si>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</si>
  <si>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</si>
  <si>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</si>
  <si>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</si>
  <si>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</si>
  <si>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</si>
  <si>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</si>
  <si>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</si>
  <si>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</si>
  <si>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</si>
  <si>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</si>
  <si>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</si>
  <si>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</si>
  <si>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</si>
  <si>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</si>
  <si>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</si>
  <si>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</si>
  <si>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</si>
  <si>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</si>
  <si>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</si>
  <si>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</si>
  <si>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</si>
  <si>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</si>
  <si>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</si>
  <si>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</si>
  <si>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</si>
  <si>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</si>
  <si>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</si>
  <si>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</si>
  <si>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</si>
  <si>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</si>
  <si>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</si>
  <si>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</si>
  <si>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</si>
  <si>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</si>
  <si>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</si>
  <si>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</si>
  <si>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</si>
  <si>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</si>
  <si>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</si>
  <si>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</si>
  <si>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</si>
  <si>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</si>
  <si>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</si>
  <si>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</si>
  <si>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</si>
  <si>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</si>
  <si>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</si>
  <si>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</si>
  <si>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</si>
  <si>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</si>
  <si>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</si>
  <si>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</si>
  <si>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</si>
  <si>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</si>
  <si>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</si>
  <si>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</si>
  <si>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</si>
  <si>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</si>
  <si>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</si>
  <si>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</si>
  <si>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</si>
  <si>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</si>
  <si>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</si>
  <si>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</si>
  <si>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</si>
  <si>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</si>
  <si>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</si>
  <si>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</si>
  <si>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</si>
  <si>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</si>
  <si>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</si>
  <si>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</si>
  <si>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</si>
  <si>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</si>
  <si>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</si>
  <si>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</si>
  <si>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</si>
  <si>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</si>
  <si>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</si>
  <si>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</si>
  <si>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</si>
  <si>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</si>
  <si>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</si>
  <si>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</si>
  <si>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</si>
  <si>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</si>
  <si>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</si>
  <si>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</si>
  <si>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</si>
  <si>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</si>
  <si>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</si>
  <si>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</si>
  <si>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</si>
  <si>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</si>
  <si>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</si>
  <si>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</si>
  <si>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</si>
  <si>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</si>
  <si>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</si>
  <si>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</si>
  <si>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</si>
  <si>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</si>
  <si>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</si>
  <si>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</si>
  <si>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</si>
  <si>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</si>
  <si>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</si>
  <si>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</si>
  <si>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</si>
  <si>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</si>
  <si>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</si>
  <si>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</si>
  <si>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</si>
  <si>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</si>
  <si>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</si>
  <si>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</si>
  <si>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</si>
  <si>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</si>
  <si>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</si>
  <si>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</si>
  <si>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</si>
  <si>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</si>
  <si>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</si>
  <si>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</si>
  <si>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</si>
  <si>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</si>
  <si>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</si>
  <si>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</si>
  <si>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</si>
  <si>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</si>
  <si>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</si>
  <si>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</si>
  <si>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</si>
  <si>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</si>
  <si>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</si>
  <si>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</si>
  <si>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</si>
  <si>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</si>
  <si>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</si>
  <si>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</si>
  <si>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</si>
  <si>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</si>
  <si>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</si>
  <si>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</si>
  <si>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</si>
  <si>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</si>
  <si>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</si>
  <si>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</si>
  <si>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</si>
  <si>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</si>
  <si>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</si>
  <si>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</si>
  <si>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</si>
  <si>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</si>
  <si>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</si>
  <si>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</si>
  <si>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</si>
  <si>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</si>
  <si>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</si>
  <si>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</si>
  <si>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</si>
  <si>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</si>
  <si>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</si>
  <si>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</si>
  <si>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</si>
  <si>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</si>
  <si>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</si>
  <si>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</si>
  <si>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</si>
  <si>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</si>
  <si>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</si>
  <si>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</si>
  <si>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</si>
  <si>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</si>
  <si>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</si>
  <si>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</si>
  <si>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</si>
  <si>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</si>
  <si>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</si>
  <si>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</si>
  <si>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</si>
  <si>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</si>
  <si>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</si>
  <si>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</si>
  <si>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</si>
  <si>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</si>
  <si>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</si>
  <si>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</si>
  <si>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</si>
  <si>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</si>
  <si>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</si>
  <si>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</si>
  <si>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</si>
  <si>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</si>
  <si>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</si>
  <si>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</si>
  <si>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</si>
  <si>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</si>
  <si>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</si>
  <si>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</si>
  <si>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</si>
  <si>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</si>
  <si>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</si>
  <si>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</si>
  <si>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</si>
  <si>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</si>
  <si>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</si>
  <si>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</si>
  <si>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</si>
  <si>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</si>
  <si>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</si>
  <si>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</si>
  <si>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</si>
  <si>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</si>
  <si>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</si>
  <si>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</si>
  <si>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</si>
  <si>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</si>
  <si>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</si>
  <si>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</si>
  <si>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</si>
  <si>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</si>
  <si>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</si>
  <si>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</si>
  <si>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</si>
  <si>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</si>
  <si>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</si>
  <si>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</si>
  <si>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</si>
  <si>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</si>
  <si>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</si>
  <si>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</si>
  <si>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</si>
  <si>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</si>
  <si>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</si>
  <si>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</si>
  <si>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</si>
  <si>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</si>
  <si>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</si>
  <si>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</si>
  <si>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</si>
  <si>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</si>
  <si>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</si>
  <si>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</si>
  <si>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</si>
  <si>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</si>
  <si>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</si>
  <si>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</si>
  <si>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</si>
  <si>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</si>
  <si>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</si>
  <si>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</si>
  <si>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</si>
  <si>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</si>
  <si>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</si>
  <si>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</si>
  <si>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</si>
  <si>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</si>
  <si>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</si>
  <si>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</si>
  <si>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</si>
  <si>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</si>
  <si>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</si>
  <si>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</si>
  <si>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</si>
  <si>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</si>
  <si>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</si>
  <si>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</si>
  <si>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</si>
  <si>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</si>
  <si>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</si>
  <si>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</si>
  <si>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</si>
  <si>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</si>
  <si>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</si>
  <si>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</si>
  <si>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</si>
  <si>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</si>
  <si>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</si>
  <si>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</si>
  <si>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</si>
  <si>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</si>
  <si>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</si>
  <si>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</si>
  <si>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</si>
  <si>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</si>
  <si>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</si>
  <si>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</si>
  <si>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</si>
  <si>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</si>
  <si>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</si>
  <si>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</si>
  <si>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</si>
  <si>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</si>
  <si>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</si>
  <si>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</si>
  <si>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</si>
  <si>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</si>
  <si>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</si>
  <si>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</si>
  <si>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</si>
  <si>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</si>
  <si>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</si>
  <si>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</si>
  <si>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</si>
  <si>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</si>
  <si>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</si>
  <si>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</si>
  <si>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</si>
  <si>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</si>
  <si>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</si>
  <si>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</si>
  <si>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</si>
  <si>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</si>
  <si>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</si>
  <si>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</si>
  <si>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</si>
  <si>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</si>
  <si>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</si>
  <si>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</si>
  <si>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</si>
  <si>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</si>
  <si>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</si>
  <si>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</si>
  <si>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</si>
  <si>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</si>
  <si>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</si>
  <si>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</si>
  <si>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</si>
  <si>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</si>
  <si>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</si>
  <si>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</si>
  <si>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</si>
  <si>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</si>
  <si>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</si>
  <si>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</si>
  <si>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</si>
  <si>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</si>
  <si>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</si>
  <si>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</si>
  <si>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</si>
  <si>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</si>
  <si>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</si>
  <si>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</si>
  <si>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</si>
  <si>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</si>
  <si>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</si>
  <si>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</si>
  <si>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</si>
  <si>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</si>
  <si>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</si>
  <si>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</si>
  <si>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</si>
  <si>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</si>
  <si>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</si>
  <si>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</si>
  <si>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</si>
  <si>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</si>
  <si>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</si>
  <si>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</si>
  <si>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</si>
  <si>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</si>
  <si>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</si>
  <si>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</si>
  <si>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</si>
  <si>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</si>
  <si>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</si>
  <si>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</si>
  <si>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</si>
  <si>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</si>
  <si>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</si>
  <si>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</si>
  <si>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</si>
  <si>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</si>
  <si>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</si>
  <si>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</si>
  <si>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</si>
  <si>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</si>
  <si>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</si>
  <si>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</si>
  <si>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</si>
  <si>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</si>
  <si>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</si>
  <si>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</si>
  <si>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</si>
  <si>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</si>
  <si>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</si>
  <si>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</si>
  <si>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</si>
  <si>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</si>
  <si>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</si>
  <si>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</si>
  <si>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</si>
  <si>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</si>
  <si>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</si>
  <si>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</si>
  <si>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</si>
  <si>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</si>
  <si>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</si>
  <si>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</si>
  <si>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</si>
  <si>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</si>
  <si>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</si>
  <si>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</si>
  <si>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</si>
  <si>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</si>
  <si>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</si>
  <si>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</si>
  <si>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</si>
  <si>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</si>
  <si>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</si>
  <si>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</si>
  <si>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</si>
  <si>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</si>
  <si>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</si>
  <si>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</si>
  <si>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</si>
  <si>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</si>
  <si>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</si>
  <si>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</si>
  <si>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</si>
  <si>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</si>
  <si>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</si>
  <si>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</si>
  <si>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</si>
  <si>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</si>
  <si>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</si>
  <si>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</si>
  <si>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</si>
  <si>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</si>
  <si>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</si>
  <si>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</si>
  <si>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</si>
  <si>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</si>
  <si>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</si>
  <si>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</si>
  <si>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</si>
  <si>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</si>
  <si>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</si>
  <si>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</si>
  <si>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</si>
  <si>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</si>
  <si>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</si>
  <si>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</si>
  <si>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</si>
  <si>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</si>
  <si>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</si>
  <si>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</si>
  <si>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</si>
  <si>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</si>
  <si>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</si>
  <si>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</si>
  <si>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</si>
  <si>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</si>
  <si>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</si>
  <si>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</si>
  <si>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</si>
  <si>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</si>
  <si>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</si>
  <si>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</si>
  <si>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</si>
  <si>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</si>
  <si>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</si>
  <si>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</si>
  <si>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</si>
  <si>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</si>
  <si>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</si>
  <si>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</si>
  <si>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</si>
  <si>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</si>
  <si>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</si>
  <si>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</si>
  <si>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</si>
  <si>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</si>
  <si>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</si>
  <si>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</si>
  <si>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</si>
  <si>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</si>
  <si>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</si>
  <si>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</si>
  <si>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</si>
  <si>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</si>
  <si>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</si>
  <si>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</si>
  <si>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</si>
  <si>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</si>
  <si>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</si>
  <si>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</si>
  <si>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</si>
  <si>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</si>
  <si>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</si>
  <si>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</si>
  <si>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</si>
  <si>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</si>
  <si>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</si>
  <si>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</si>
  <si>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</si>
  <si>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</si>
  <si>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</si>
  <si>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</si>
  <si>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</si>
  <si>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</si>
  <si>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</si>
  <si>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</si>
  <si>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</si>
  <si>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</si>
  <si>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</si>
  <si>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</si>
  <si>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</si>
  <si>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</si>
  <si>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</si>
  <si>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</si>
  <si>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</si>
  <si>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</si>
  <si>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</si>
  <si>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</si>
  <si>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</si>
  <si>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</si>
  <si>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</si>
  <si>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</si>
  <si>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</si>
  <si>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</si>
  <si>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</si>
  <si>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</si>
  <si>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</si>
  <si>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</si>
  <si>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</si>
  <si>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</si>
  <si>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</si>
  <si>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</si>
  <si>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</si>
  <si>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</si>
  <si>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</si>
  <si>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</si>
  <si>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</si>
  <si>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</si>
  <si>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</si>
  <si>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</si>
  <si>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</si>
  <si>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</si>
  <si>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</si>
  <si>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</si>
  <si>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</si>
  <si>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</si>
  <si>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</si>
  <si>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</si>
  <si>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</si>
  <si>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</si>
  <si>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</si>
  <si>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</si>
  <si>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</si>
  <si>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</si>
  <si>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</si>
  <si>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</si>
  <si>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</si>
  <si>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</si>
  <si>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</si>
  <si>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</si>
  <si>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</si>
  <si>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</si>
  <si>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</si>
  <si>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</si>
  <si>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</si>
  <si>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</si>
  <si>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</si>
  <si>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</si>
  <si>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</si>
  <si>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</si>
  <si>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</si>
  <si>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</si>
  <si>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</si>
  <si>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</si>
  <si>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</si>
  <si>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</si>
  <si>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</si>
  <si>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</si>
  <si>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</si>
  <si>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</si>
  <si>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</si>
  <si>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</si>
  <si>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</si>
  <si>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</si>
  <si>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</si>
  <si>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</si>
  <si>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</si>
  <si>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</si>
  <si>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</si>
  <si>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</si>
  <si>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</si>
  <si>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</si>
  <si>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</si>
  <si>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</si>
  <si>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</si>
  <si>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</si>
  <si>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</si>
  <si>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</si>
  <si>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</si>
  <si>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</si>
  <si>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</si>
  <si>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</si>
  <si>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</si>
  <si>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</si>
  <si>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</si>
  <si>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</si>
  <si>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</si>
  <si>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</si>
  <si>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</si>
  <si>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</si>
  <si>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</si>
  <si>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</si>
  <si>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</si>
  <si>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</si>
  <si>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</si>
  <si>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</si>
  <si>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</si>
  <si>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</si>
  <si>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</si>
  <si>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</si>
  <si>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</si>
  <si>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</si>
  <si>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</si>
  <si>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</si>
  <si>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</si>
  <si>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</si>
  <si>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</si>
  <si>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</si>
  <si>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</si>
  <si>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</si>
  <si>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</si>
  <si>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</si>
  <si>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</si>
  <si>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</si>
  <si>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</si>
  <si>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</si>
  <si>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</si>
  <si>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</si>
  <si>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</si>
  <si>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</si>
  <si>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</si>
  <si>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</si>
  <si>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</si>
  <si>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</si>
  <si>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</si>
  <si>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</si>
  <si>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</si>
  <si>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</si>
  <si>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</si>
  <si>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</si>
  <si>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</si>
  <si>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</si>
  <si>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</si>
  <si>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</si>
  <si>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</si>
  <si>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</si>
  <si>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</si>
  <si>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</si>
  <si>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</si>
  <si>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</si>
  <si>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</si>
  <si>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</si>
  <si>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</si>
  <si>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</si>
  <si>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</si>
  <si>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</si>
  <si>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</si>
  <si>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</si>
  <si>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</si>
  <si>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</si>
  <si>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</si>
  <si>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</si>
  <si>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</si>
  <si>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</si>
  <si>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</si>
  <si>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</si>
  <si>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</si>
  <si>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</si>
  <si>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</si>
  <si>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</si>
  <si>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</si>
  <si>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</si>
  <si>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</si>
  <si>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</si>
  <si>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</si>
  <si>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</si>
  <si>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</si>
  <si>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</si>
  <si>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</si>
  <si>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</si>
  <si>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</si>
  <si>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</si>
  <si>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</si>
  <si>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</si>
  <si>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</si>
  <si>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</si>
  <si>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</si>
  <si>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</si>
  <si>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</si>
  <si>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</si>
  <si>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</si>
  <si>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</si>
  <si>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</si>
  <si>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</si>
  <si>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</si>
  <si>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</si>
  <si>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</si>
  <si>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</si>
  <si>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</si>
  <si>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</si>
  <si>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</si>
  <si>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</si>
  <si>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</si>
  <si>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</si>
  <si>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</si>
  <si>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</si>
  <si>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</si>
  <si>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</si>
  <si>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</si>
  <si>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</si>
  <si>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</si>
  <si>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</si>
  <si>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</si>
  <si>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</si>
  <si>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</si>
  <si>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</si>
  <si>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</si>
  <si>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</si>
  <si>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</si>
  <si>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</si>
  <si>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</si>
  <si>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</si>
  <si>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</si>
  <si>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</si>
  <si>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</si>
  <si>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</si>
  <si>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</si>
  <si>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</si>
  <si>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</si>
  <si>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</si>
  <si>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</si>
  <si>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</si>
  <si>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</si>
  <si>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</si>
  <si>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</si>
  <si>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</si>
  <si>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</si>
  <si>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</si>
  <si>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</si>
  <si>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</si>
  <si>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</si>
  <si>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</si>
  <si>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</si>
  <si>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</si>
  <si>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</si>
  <si>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</si>
  <si>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</si>
  <si>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</si>
  <si>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</si>
  <si>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</si>
  <si>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</si>
  <si>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</si>
  <si>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</si>
  <si>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</si>
  <si>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</si>
  <si>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</si>
  <si>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</si>
  <si>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</si>
  <si>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</si>
  <si>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</si>
  <si>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</si>
  <si>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</si>
  <si>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</si>
  <si>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</si>
  <si>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</si>
  <si>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</si>
  <si>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</si>
  <si>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</si>
  <si>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</si>
  <si>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</si>
  <si>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</si>
  <si>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</si>
  <si>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</si>
  <si>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</si>
  <si>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</si>
  <si>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</si>
  <si>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</si>
  <si>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</si>
  <si>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</si>
  <si>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</si>
  <si>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</si>
  <si>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</si>
  <si>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</si>
  <si>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</si>
  <si>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</si>
  <si>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</si>
  <si>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</si>
  <si>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</si>
  <si>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</si>
  <si>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</si>
  <si>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</si>
  <si>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</si>
  <si>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</si>
  <si>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</si>
  <si>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</si>
  <si>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</si>
  <si>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</si>
  <si>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</si>
  <si>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</si>
  <si>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</si>
  <si>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</si>
  <si>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</si>
  <si>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</si>
  <si>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</si>
  <si>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</si>
  <si>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</si>
  <si>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</si>
  <si>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</si>
  <si>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</si>
  <si>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</si>
  <si>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</si>
  <si>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</si>
  <si>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</si>
  <si>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</si>
  <si>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</si>
  <si>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</si>
  <si>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</si>
  <si>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</si>
  <si>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</si>
  <si>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</si>
  <si>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</si>
  <si>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</si>
  <si>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</si>
  <si>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</si>
  <si>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</si>
  <si>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</si>
  <si>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</si>
  <si>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</si>
  <si>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</si>
  <si>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</si>
  <si>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</si>
  <si>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</si>
  <si>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</si>
  <si>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</si>
  <si>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</si>
  <si>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</si>
  <si>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</si>
  <si>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</si>
  <si>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</si>
  <si>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</si>
  <si>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</si>
  <si>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</si>
  <si>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</si>
  <si>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</si>
  <si>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</si>
  <si>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</si>
  <si>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</si>
  <si>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</si>
  <si>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</si>
  <si>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</si>
  <si>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</si>
  <si>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</si>
  <si>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</si>
  <si>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</si>
  <si>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</si>
  <si>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</si>
  <si>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</si>
  <si>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</si>
  <si>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</si>
  <si>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</si>
  <si>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</si>
  <si>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</si>
  <si>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</si>
  <si>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</si>
  <si>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</si>
  <si>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</si>
  <si>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</si>
  <si>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</si>
  <si>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</si>
  <si>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</si>
  <si>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</si>
  <si>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</si>
  <si>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</si>
  <si>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</si>
  <si>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</si>
  <si>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</si>
  <si>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</si>
  <si>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</si>
  <si>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</si>
  <si>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</si>
  <si>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</si>
  <si>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</si>
  <si>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</si>
  <si>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</si>
  <si>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</si>
  <si>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</si>
  <si>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</si>
  <si>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</si>
  <si>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</si>
  <si>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</si>
  <si>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</si>
  <si>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</si>
  <si>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</si>
  <si>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</si>
  <si>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</si>
  <si>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</si>
  <si>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</si>
  <si>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</si>
  <si>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</si>
  <si>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</si>
  <si>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</si>
  <si>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</si>
  <si>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</si>
  <si>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</si>
  <si>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</si>
  <si>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</si>
  <si>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</si>
  <si>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</si>
  <si>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</si>
  <si>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</si>
  <si>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</si>
  <si>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</si>
  <si>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</si>
  <si>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</si>
  <si>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</si>
  <si>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</si>
  <si>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</si>
  <si>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</si>
  <si>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</si>
  <si>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</si>
  <si>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</si>
  <si>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</si>
  <si>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</si>
  <si>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</si>
  <si>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</si>
  <si>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</si>
  <si>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</si>
  <si>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</si>
  <si>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</si>
  <si>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</si>
  <si>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</si>
  <si>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</si>
  <si>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</si>
  <si>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</si>
  <si>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</si>
  <si>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</si>
  <si>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</si>
  <si>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</si>
  <si>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</si>
  <si>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</si>
  <si>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</si>
  <si>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</si>
  <si>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</si>
  <si>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</si>
  <si>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</si>
  <si>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</si>
  <si>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</si>
  <si>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</si>
  <si>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</si>
  <si>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</si>
  <si>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</si>
  <si>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</si>
  <si>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</si>
  <si>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</si>
  <si>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</si>
  <si>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</si>
  <si>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</si>
  <si>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</si>
  <si>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</si>
  <si>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</si>
  <si>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</si>
  <si>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</si>
  <si>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</si>
  <si>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</si>
  <si>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</si>
  <si>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</si>
  <si>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</si>
  <si>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</si>
  <si>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</si>
  <si>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</si>
  <si>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</si>
  <si>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</si>
  <si>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</si>
  <si>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</si>
  <si>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</si>
  <si>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</si>
  <si>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</si>
  <si>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</si>
  <si>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</si>
  <si>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</si>
  <si>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</si>
  <si>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</si>
  <si>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</si>
  <si>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</si>
  <si>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</si>
  <si>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</si>
  <si>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</si>
  <si>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</si>
  <si>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</si>
  <si>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</si>
  <si>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</si>
  <si>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</si>
  <si>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</si>
  <si>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</si>
  <si>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</si>
  <si>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</si>
  <si>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</si>
  <si>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</si>
  <si>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</si>
  <si>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</si>
  <si>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</si>
  <si>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</si>
  <si>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</si>
  <si>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</si>
  <si>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</si>
  <si>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</si>
  <si>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</si>
  <si>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</si>
  <si>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</si>
  <si>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</si>
  <si>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</si>
  <si>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</si>
  <si>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</si>
  <si>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</si>
  <si>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</si>
  <si>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</si>
  <si>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</si>
  <si>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</si>
  <si>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</si>
  <si>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</si>
  <si>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</si>
  <si>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</si>
  <si>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</si>
  <si>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</si>
  <si>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</si>
  <si>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</si>
  <si>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</si>
  <si>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</si>
  <si>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</si>
  <si>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</si>
  <si>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</si>
  <si>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</si>
  <si>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</si>
  <si>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</si>
  <si>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</si>
  <si>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</si>
  <si>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</si>
  <si>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</si>
  <si>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</si>
  <si>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</si>
  <si>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</si>
  <si>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</si>
  <si>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</si>
  <si>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</si>
  <si>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</si>
  <si>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</si>
  <si>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</si>
  <si>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</si>
  <si>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</si>
  <si>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</si>
  <si>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</si>
  <si>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</si>
  <si>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</si>
  <si>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</si>
  <si>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</si>
  <si>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</si>
  <si>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</si>
  <si>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</si>
  <si>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</si>
  <si>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</si>
  <si>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</si>
  <si>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</si>
  <si>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</si>
  <si>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</si>
  <si>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</si>
  <si>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</si>
  <si>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</si>
  <si>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</si>
  <si>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</si>
  <si>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</si>
  <si>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</si>
  <si>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</si>
  <si>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</si>
  <si>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</si>
  <si>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</si>
  <si>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</si>
  <si>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</si>
  <si>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</si>
  <si>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</si>
  <si>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</si>
  <si>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</si>
  <si>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</si>
  <si>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</si>
  <si>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</si>
  <si>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</si>
  <si>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</si>
  <si>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</si>
  <si>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</si>
  <si>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</si>
  <si>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</si>
  <si>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</si>
  <si>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</si>
  <si>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Arkéa Home Loans SFH</t>
  </si>
  <si>
    <t>https://www.cm-arkea.com/arkea/banque/assurances/c_8780/en/home-loans-sfh</t>
  </si>
  <si>
    <t>BBG00CRCZG03</t>
  </si>
  <si>
    <t>https://www.coveredbondlabel.com/issuer/61-arkea-home-loans-sfh</t>
  </si>
  <si>
    <t>Yes</t>
  </si>
  <si>
    <t>Vigeo Eiris</t>
  </si>
  <si>
    <t>No</t>
  </si>
  <si>
    <t>Auvergne-Rhône-Alpes</t>
  </si>
  <si>
    <t>Bourgogne-Franche-Comté</t>
  </si>
  <si>
    <t>Bretagne</t>
  </si>
  <si>
    <t>Centre-Val de Loire</t>
  </si>
  <si>
    <t>Corse</t>
  </si>
  <si>
    <t>Departements d'Outre-Mer</t>
  </si>
  <si>
    <t>Ile-de-France</t>
  </si>
  <si>
    <t>Normandie</t>
  </si>
  <si>
    <t>Pays de la Loire</t>
  </si>
  <si>
    <t>Provence-Alpes-Côte d'Azur</t>
  </si>
  <si>
    <t>0-200k€</t>
  </si>
  <si>
    <t>200-400k€</t>
  </si>
  <si>
    <t>400-600k€</t>
  </si>
  <si>
    <t>600-800k€</t>
  </si>
  <si>
    <t>800-1M€</t>
  </si>
  <si>
    <t>&gt;1M€</t>
  </si>
  <si>
    <t>Grand Est</t>
  </si>
  <si>
    <t>Hauts-de-France</t>
  </si>
  <si>
    <t>Nouvelle-Aquitaine</t>
  </si>
  <si>
    <t>Occitanie</t>
  </si>
  <si>
    <t>Reporting Date: 30/06/2025</t>
  </si>
  <si>
    <t>Cut-off Date: 31/05/2025</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</si>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</sst>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E36E00"/>
  </sheetPr>
  <dimension ref="A1:A174"/>
  <sheetViews>
    <sheetView tabSelected="1" zoomScale="30" zoomScaleNormal="30" workbookViewId="0"/>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243386"/>
  </sheetPr>
  <dimension ref="A1"/>
  <sheetViews>
    <sheetView zoomScale="30" zoomScaleNormal="3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243386"/>
  </sheetPr>
  <dimension ref="A1:N112"/>
  <sheetViews>
    <sheetView zoomScale="30" zoomScaleNormal="30" workbookViewId="0">
      <selection sqref="A1:B1"/>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5" t="s">
        <v>1516</v>
      </c>
      <c r="B1" s="245"/>
    </row>
    <row r="2" spans="1:13" ht="31.2" x14ac:dyDescent="0.3">
      <c r="A2" s="48" t="s">
        <v>1515</v>
      </c>
      <c r="B2" s="48"/>
      <c r="C2" s="49"/>
      <c r="D2" s="49"/>
      <c r="E2" s="49"/>
      <c r="F2" s="216" t="s">
        <v>3076</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4" t="s">
        <v>80</v>
      </c>
      <c r="H75" s="49"/>
    </row>
    <row r="76" spans="1:14" x14ac:dyDescent="0.3">
      <c r="A76" s="51" t="s">
        <v>1481</v>
      </c>
      <c r="B76" s="51" t="s">
        <v>3046</v>
      </c>
      <c r="C76" s="224"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243386"/>
  </sheetPr>
  <dimension ref="A1:G639"/>
  <sheetViews>
    <sheetView zoomScale="30" zoomScaleNormal="30" workbookViewId="0"/>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3076</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47" t="s">
        <v>2213</v>
      </c>
      <c r="C5" s="248"/>
      <c r="D5" s="51"/>
      <c r="E5" s="57"/>
      <c r="F5" s="57"/>
      <c r="G5" s="57"/>
    </row>
    <row r="6" spans="1:7" x14ac:dyDescent="0.3">
      <c r="A6" s="161"/>
      <c r="B6" s="249" t="s">
        <v>1642</v>
      </c>
      <c r="C6" s="249"/>
      <c r="D6" s="159"/>
      <c r="E6" s="51"/>
      <c r="F6" s="51"/>
      <c r="G6" s="51"/>
    </row>
    <row r="7" spans="1:7" x14ac:dyDescent="0.3">
      <c r="A7" s="51"/>
      <c r="B7" s="250" t="s">
        <v>1643</v>
      </c>
      <c r="C7" s="251"/>
      <c r="D7" s="159"/>
      <c r="E7" s="51"/>
      <c r="F7" s="51"/>
      <c r="G7" s="51"/>
    </row>
    <row r="8" spans="1:7" x14ac:dyDescent="0.3">
      <c r="A8" s="51"/>
      <c r="B8" s="252" t="s">
        <v>1644</v>
      </c>
      <c r="C8" s="253"/>
      <c r="D8" s="159"/>
      <c r="E8" s="51"/>
      <c r="F8" s="51"/>
      <c r="G8" s="51"/>
    </row>
    <row r="9" spans="1:7" ht="15" thickBot="1" x14ac:dyDescent="0.35">
      <c r="A9" s="51"/>
      <c r="B9" s="254" t="s">
        <v>1645</v>
      </c>
      <c r="C9" s="255"/>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6" t="s">
        <v>1642</v>
      </c>
      <c r="C13" s="246"/>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
      <c r="A18" s="51" t="s">
        <v>1655</v>
      </c>
      <c r="B18" s="68" t="s">
        <v>1973</v>
      </c>
      <c r="C18" s="134">
        <f>SUM(C15:C17)</f>
        <v>0</v>
      </c>
      <c r="D18" s="76">
        <f>SUM(D15:D17)</f>
        <v>0</v>
      </c>
      <c r="F18" s="139">
        <f>SUM(F15:F17)</f>
        <v>0</v>
      </c>
      <c r="G18" s="139">
        <f>SUM(G15:G17)</f>
        <v>0</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46" t="s">
        <v>1643</v>
      </c>
      <c r="C24" s="246"/>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3072</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243386"/>
  </sheetPr>
  <dimension ref="A1:N21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6" t="s">
        <v>2774</v>
      </c>
      <c r="C9" s="246"/>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243386"/>
  </sheetPr>
  <dimension ref="A1:I515"/>
  <sheetViews>
    <sheetView zoomScale="30" zoomScaleNormal="30" workbookViewId="0">
      <selection sqref="A1:B1"/>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45" t="s">
        <v>1516</v>
      </c>
      <c r="B1" s="245"/>
    </row>
    <row r="2" spans="1:9" ht="31.2" x14ac:dyDescent="0.3">
      <c r="A2" s="48" t="s">
        <v>2757</v>
      </c>
      <c r="B2" s="48"/>
      <c r="C2" s="49"/>
      <c r="D2" s="49"/>
      <c r="E2" s="49"/>
      <c r="F2" s="216" t="s">
        <v>3076</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1" t="s">
        <v>2090</v>
      </c>
      <c r="F5" s="262"/>
      <c r="G5" s="157" t="s">
        <v>2089</v>
      </c>
      <c r="H5" s="155"/>
    </row>
    <row r="6" spans="1:9" x14ac:dyDescent="0.3">
      <c r="A6" s="51"/>
      <c r="B6" s="51"/>
      <c r="C6" s="51"/>
      <c r="D6" s="51"/>
      <c r="F6" s="158"/>
      <c r="G6" s="158"/>
    </row>
    <row r="7" spans="1:9" ht="18.75" customHeight="1" x14ac:dyDescent="0.3">
      <c r="A7" s="55"/>
      <c r="B7" s="247" t="s">
        <v>2117</v>
      </c>
      <c r="C7" s="248"/>
      <c r="D7" s="159"/>
      <c r="E7" s="247" t="s">
        <v>2106</v>
      </c>
      <c r="F7" s="246"/>
      <c r="G7" s="246"/>
      <c r="H7" s="248"/>
    </row>
    <row r="8" spans="1:9" ht="18.75" customHeight="1" x14ac:dyDescent="0.3">
      <c r="A8" s="51"/>
      <c r="B8" s="263" t="s">
        <v>2083</v>
      </c>
      <c r="C8" s="264"/>
      <c r="D8" s="159"/>
      <c r="E8" s="265" t="s">
        <v>80</v>
      </c>
      <c r="F8" s="266"/>
      <c r="G8" s="266"/>
      <c r="H8" s="267"/>
    </row>
    <row r="9" spans="1:9" ht="18.75" customHeight="1" x14ac:dyDescent="0.3">
      <c r="A9" s="51"/>
      <c r="B9" s="263" t="s">
        <v>2087</v>
      </c>
      <c r="C9" s="264"/>
      <c r="D9" s="160"/>
      <c r="E9" s="265"/>
      <c r="F9" s="266"/>
      <c r="G9" s="266"/>
      <c r="H9" s="267"/>
      <c r="I9" s="155"/>
    </row>
    <row r="10" spans="1:9" x14ac:dyDescent="0.3">
      <c r="A10" s="161"/>
      <c r="B10" s="268"/>
      <c r="C10" s="268"/>
      <c r="D10" s="159"/>
      <c r="E10" s="265"/>
      <c r="F10" s="266"/>
      <c r="G10" s="266"/>
      <c r="H10" s="267"/>
      <c r="I10" s="155"/>
    </row>
    <row r="11" spans="1:9" ht="15" thickBot="1" x14ac:dyDescent="0.35">
      <c r="A11" s="161"/>
      <c r="B11" s="269"/>
      <c r="C11" s="270"/>
      <c r="D11" s="160"/>
      <c r="E11" s="265"/>
      <c r="F11" s="266"/>
      <c r="G11" s="266"/>
      <c r="H11" s="267"/>
      <c r="I11" s="155"/>
    </row>
    <row r="12" spans="1:9" x14ac:dyDescent="0.3">
      <c r="A12" s="51"/>
      <c r="B12" s="162"/>
      <c r="C12" s="51"/>
      <c r="D12" s="51"/>
      <c r="E12" s="265"/>
      <c r="F12" s="266"/>
      <c r="G12" s="266"/>
      <c r="H12" s="267"/>
      <c r="I12" s="155"/>
    </row>
    <row r="13" spans="1:9" ht="15.75" customHeight="1" thickBot="1" x14ac:dyDescent="0.35">
      <c r="A13" s="51"/>
      <c r="B13" s="162"/>
      <c r="C13" s="51"/>
      <c r="D13" s="51"/>
      <c r="E13" s="256" t="s">
        <v>2118</v>
      </c>
      <c r="F13" s="257"/>
      <c r="G13" s="258" t="s">
        <v>2119</v>
      </c>
      <c r="H13" s="259"/>
      <c r="I13" s="155"/>
    </row>
    <row r="14" spans="1:9" x14ac:dyDescent="0.3">
      <c r="A14" s="51"/>
      <c r="B14" s="162"/>
      <c r="C14" s="51"/>
      <c r="D14" s="51"/>
      <c r="E14" s="163"/>
      <c r="F14" s="163"/>
      <c r="G14" s="51"/>
      <c r="H14" s="156"/>
    </row>
    <row r="15" spans="1:9" ht="18.75" customHeight="1" x14ac:dyDescent="0.3">
      <c r="A15" s="62"/>
      <c r="B15" s="260" t="s">
        <v>2120</v>
      </c>
      <c r="C15" s="260"/>
      <c r="D15" s="260"/>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0" t="s">
        <v>2087</v>
      </c>
      <c r="C20" s="260"/>
      <c r="D20" s="260"/>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847A75"/>
  </sheetPr>
  <dimension ref="B1:J43"/>
  <sheetViews>
    <sheetView zoomScale="80" zoomScaleNormal="80" workbookViewId="0"/>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2" t="s">
        <v>3075</v>
      </c>
      <c r="E6" s="232"/>
      <c r="F6" s="232"/>
      <c r="G6" s="232"/>
      <c r="H6" s="232"/>
      <c r="I6" s="6"/>
      <c r="J6" s="7"/>
    </row>
    <row r="7" spans="2:10" ht="25.8" x14ac:dyDescent="0.3">
      <c r="B7" s="5"/>
      <c r="C7" s="6"/>
      <c r="D7" s="6"/>
      <c r="E7" s="6"/>
      <c r="F7" s="11" t="s">
        <v>510</v>
      </c>
      <c r="G7" s="6"/>
      <c r="H7" s="6"/>
      <c r="I7" s="6"/>
      <c r="J7" s="7"/>
    </row>
    <row r="8" spans="2:10" ht="25.8" x14ac:dyDescent="0.3">
      <c r="B8" s="5"/>
      <c r="C8" s="6"/>
      <c r="D8" s="6"/>
      <c r="E8" s="6"/>
      <c r="F8" s="11" t="s">
        <v>3092</v>
      </c>
      <c r="G8" s="6"/>
      <c r="H8" s="6"/>
      <c r="I8" s="6"/>
      <c r="J8" s="7"/>
    </row>
    <row r="9" spans="2:10" ht="21" x14ac:dyDescent="0.3">
      <c r="B9" s="5"/>
      <c r="C9" s="6"/>
      <c r="D9" s="6"/>
      <c r="E9" s="6"/>
      <c r="F9" s="12" t="s">
        <v>3119</v>
      </c>
      <c r="G9" s="6"/>
      <c r="H9" s="6"/>
      <c r="I9" s="6"/>
      <c r="J9" s="7"/>
    </row>
    <row r="10" spans="2:10" ht="21" x14ac:dyDescent="0.3">
      <c r="B10" s="5"/>
      <c r="C10" s="6"/>
      <c r="D10" s="6"/>
      <c r="E10" s="6"/>
      <c r="F10" s="12" t="s">
        <v>3120</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5" t="s">
        <v>14</v>
      </c>
      <c r="E24" s="236" t="s">
        <v>15</v>
      </c>
      <c r="F24" s="236"/>
      <c r="G24" s="236"/>
      <c r="H24" s="236"/>
      <c r="I24" s="6"/>
      <c r="J24" s="7"/>
    </row>
    <row r="25" spans="2:10" x14ac:dyDescent="0.3">
      <c r="B25" s="5"/>
      <c r="C25" s="6"/>
      <c r="D25" s="6"/>
      <c r="H25" s="6"/>
      <c r="I25" s="6"/>
      <c r="J25" s="7"/>
    </row>
    <row r="26" spans="2:10" x14ac:dyDescent="0.3">
      <c r="B26" s="5"/>
      <c r="C26" s="6"/>
      <c r="D26" s="235" t="s">
        <v>16</v>
      </c>
      <c r="E26" s="236"/>
      <c r="F26" s="236"/>
      <c r="G26" s="236"/>
      <c r="H26" s="236"/>
      <c r="I26" s="6"/>
      <c r="J26" s="7"/>
    </row>
    <row r="27" spans="2:10" x14ac:dyDescent="0.3">
      <c r="B27" s="5"/>
      <c r="C27" s="6"/>
      <c r="D27" s="15"/>
      <c r="E27" s="15"/>
      <c r="F27" s="15"/>
      <c r="G27" s="15"/>
      <c r="H27" s="15"/>
      <c r="I27" s="6"/>
      <c r="J27" s="7"/>
    </row>
    <row r="28" spans="2:10" x14ac:dyDescent="0.3">
      <c r="B28" s="5"/>
      <c r="C28" s="6"/>
      <c r="D28" s="235" t="s">
        <v>17</v>
      </c>
      <c r="E28" s="236" t="s">
        <v>15</v>
      </c>
      <c r="F28" s="236"/>
      <c r="G28" s="236"/>
      <c r="H28" s="236"/>
      <c r="I28" s="6"/>
      <c r="J28" s="7"/>
    </row>
    <row r="29" spans="2:10" x14ac:dyDescent="0.3">
      <c r="B29" s="5"/>
      <c r="C29" s="6"/>
      <c r="D29" s="15"/>
      <c r="E29" s="15"/>
      <c r="F29" s="15"/>
      <c r="G29" s="15"/>
      <c r="H29" s="15"/>
      <c r="I29" s="6"/>
      <c r="J29" s="7"/>
    </row>
    <row r="30" spans="2:10" x14ac:dyDescent="0.3">
      <c r="B30" s="5"/>
      <c r="C30" s="6"/>
      <c r="D30" s="235" t="s">
        <v>18</v>
      </c>
      <c r="E30" s="236" t="s">
        <v>15</v>
      </c>
      <c r="F30" s="236"/>
      <c r="G30" s="236"/>
      <c r="H30" s="236"/>
      <c r="I30" s="6"/>
      <c r="J30" s="7"/>
    </row>
    <row r="31" spans="2:10" x14ac:dyDescent="0.3">
      <c r="B31" s="5"/>
      <c r="C31" s="6"/>
      <c r="D31" s="15"/>
      <c r="E31" s="15"/>
      <c r="F31" s="15"/>
      <c r="G31" s="15"/>
      <c r="H31" s="15"/>
      <c r="I31" s="6"/>
      <c r="J31" s="7"/>
    </row>
    <row r="32" spans="2:10" x14ac:dyDescent="0.3">
      <c r="B32" s="5"/>
      <c r="C32" s="6"/>
      <c r="D32" s="235" t="s">
        <v>19</v>
      </c>
      <c r="E32" s="236" t="s">
        <v>15</v>
      </c>
      <c r="F32" s="236"/>
      <c r="G32" s="236"/>
      <c r="H32" s="236"/>
      <c r="I32" s="6"/>
      <c r="J32" s="7"/>
    </row>
    <row r="33" spans="2:10" x14ac:dyDescent="0.3">
      <c r="B33" s="5"/>
      <c r="C33" s="6"/>
      <c r="I33" s="6"/>
      <c r="J33" s="7"/>
    </row>
    <row r="34" spans="2:10" x14ac:dyDescent="0.3">
      <c r="B34" s="5"/>
      <c r="C34" s="6"/>
      <c r="D34" s="235" t="s">
        <v>20</v>
      </c>
      <c r="E34" s="236" t="s">
        <v>15</v>
      </c>
      <c r="F34" s="236"/>
      <c r="G34" s="236"/>
      <c r="H34" s="236"/>
      <c r="I34" s="6"/>
      <c r="J34" s="7"/>
    </row>
    <row r="35" spans="2:10" x14ac:dyDescent="0.3">
      <c r="B35" s="5"/>
      <c r="C35" s="6"/>
      <c r="D35" s="6"/>
      <c r="E35" s="6"/>
      <c r="F35" s="6"/>
      <c r="G35" s="6"/>
      <c r="H35" s="6"/>
      <c r="I35" s="6"/>
      <c r="J35" s="7"/>
    </row>
    <row r="36" spans="2:10" x14ac:dyDescent="0.3">
      <c r="B36" s="5"/>
      <c r="C36" s="6"/>
      <c r="D36" s="233" t="s">
        <v>21</v>
      </c>
      <c r="E36" s="234"/>
      <c r="F36" s="234"/>
      <c r="G36" s="234"/>
      <c r="H36" s="234"/>
      <c r="I36" s="6"/>
      <c r="J36" s="7"/>
    </row>
    <row r="37" spans="2:10" x14ac:dyDescent="0.3">
      <c r="B37" s="5"/>
      <c r="C37" s="6"/>
      <c r="D37" s="6"/>
      <c r="E37" s="6"/>
      <c r="F37" s="14"/>
      <c r="G37" s="6"/>
      <c r="H37" s="6"/>
      <c r="I37" s="6"/>
      <c r="J37" s="7"/>
    </row>
    <row r="38" spans="2:10" x14ac:dyDescent="0.3">
      <c r="B38" s="5"/>
      <c r="C38" s="6"/>
      <c r="D38" s="233" t="s">
        <v>1517</v>
      </c>
      <c r="E38" s="234"/>
      <c r="F38" s="234"/>
      <c r="G38" s="234"/>
      <c r="H38" s="234"/>
      <c r="I38" s="6"/>
      <c r="J38" s="7"/>
    </row>
    <row r="39" spans="2:10" x14ac:dyDescent="0.3">
      <c r="B39" s="5"/>
      <c r="C39" s="6"/>
      <c r="I39" s="6"/>
      <c r="J39" s="7"/>
    </row>
    <row r="40" spans="2:10" x14ac:dyDescent="0.3">
      <c r="B40" s="5"/>
      <c r="C40" s="6"/>
      <c r="D40" s="233" t="s">
        <v>2758</v>
      </c>
      <c r="E40" s="234" t="s">
        <v>15</v>
      </c>
      <c r="F40" s="234"/>
      <c r="G40" s="234"/>
      <c r="H40" s="234"/>
      <c r="I40" s="6"/>
      <c r="J40" s="7"/>
    </row>
    <row r="41" spans="2:10" x14ac:dyDescent="0.3">
      <c r="B41" s="5"/>
      <c r="C41" s="6"/>
      <c r="D41" s="6"/>
      <c r="E41" s="15"/>
      <c r="F41" s="15"/>
      <c r="G41" s="15"/>
      <c r="H41" s="15"/>
      <c r="I41" s="6"/>
      <c r="J41" s="7"/>
    </row>
    <row r="42" spans="2:10" x14ac:dyDescent="0.3">
      <c r="B42" s="5"/>
      <c r="C42" s="6"/>
      <c r="D42" s="233" t="s">
        <v>2759</v>
      </c>
      <c r="E42" s="234"/>
      <c r="F42" s="234"/>
      <c r="G42" s="234"/>
      <c r="H42" s="234"/>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847A75"/>
    <pageSetUpPr fitToPage="1"/>
  </sheetPr>
  <dimension ref="A1:N93"/>
  <sheetViews>
    <sheetView zoomScale="30" zoomScaleNormal="30" workbookViewId="0"/>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37" t="s">
        <v>1584</v>
      </c>
      <c r="D26" s="237"/>
      <c r="E26" s="237"/>
      <c r="F26" s="237"/>
      <c r="G26" s="237"/>
      <c r="H26" s="237"/>
      <c r="I26" s="13"/>
      <c r="J26" s="7"/>
    </row>
    <row r="27" spans="2:14" x14ac:dyDescent="0.3">
      <c r="B27" s="5"/>
      <c r="C27" s="237"/>
      <c r="D27" s="237"/>
      <c r="E27" s="237"/>
      <c r="F27" s="237"/>
      <c r="G27" s="237"/>
      <c r="H27" s="237"/>
      <c r="I27" s="13"/>
      <c r="J27" s="7"/>
    </row>
    <row r="28" spans="2:14" x14ac:dyDescent="0.3">
      <c r="B28" s="5"/>
      <c r="C28" s="237" t="s">
        <v>1583</v>
      </c>
      <c r="D28" s="237"/>
      <c r="E28" s="237"/>
      <c r="F28" s="237"/>
      <c r="G28" s="237"/>
      <c r="H28" s="237"/>
      <c r="I28" s="13"/>
      <c r="J28" s="7"/>
    </row>
    <row r="29" spans="2:14" x14ac:dyDescent="0.3">
      <c r="B29" s="5"/>
      <c r="C29" s="237"/>
      <c r="D29" s="237"/>
      <c r="E29" s="237"/>
      <c r="F29" s="237"/>
      <c r="G29" s="237"/>
      <c r="H29" s="237"/>
      <c r="I29" s="13"/>
      <c r="J29" s="7"/>
    </row>
    <row r="30" spans="2:14" x14ac:dyDescent="0.3">
      <c r="B30" s="5"/>
      <c r="C30" s="237" t="s">
        <v>1585</v>
      </c>
      <c r="D30" s="237"/>
      <c r="E30" s="237"/>
      <c r="F30" s="237"/>
      <c r="G30" s="237"/>
      <c r="H30" s="237"/>
      <c r="I30" s="13"/>
      <c r="J30" s="7"/>
    </row>
    <row r="31" spans="2:14" x14ac:dyDescent="0.3">
      <c r="B31" s="5"/>
      <c r="C31" s="237"/>
      <c r="D31" s="237"/>
      <c r="E31" s="237"/>
      <c r="F31" s="237"/>
      <c r="G31" s="237"/>
      <c r="H31" s="237"/>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3077</v>
      </c>
      <c r="J75" s="21"/>
    </row>
    <row r="76" spans="2:10" ht="18" x14ac:dyDescent="0.35">
      <c r="B76" s="20"/>
      <c r="C76" s="239" t="s">
        <v>3078</v>
      </c>
      <c r="D76" s="239"/>
      <c r="E76" s="239"/>
      <c r="F76" s="239"/>
      <c r="G76" s="239"/>
      <c r="H76" s="239"/>
      <c r="I76" s="239"/>
      <c r="J76" s="21"/>
    </row>
    <row r="77" spans="2:10" x14ac:dyDescent="0.3">
      <c r="B77" s="20"/>
      <c r="J77" s="21"/>
    </row>
    <row r="78" spans="2:10" x14ac:dyDescent="0.3">
      <c r="B78" s="20"/>
      <c r="C78" s="195" t="s">
        <v>3052</v>
      </c>
      <c r="J78" s="21"/>
    </row>
    <row r="79" spans="2:10" x14ac:dyDescent="0.3">
      <c r="B79" s="20"/>
      <c r="C79" s="195" t="s">
        <v>3079</v>
      </c>
      <c r="J79" s="21"/>
    </row>
    <row r="80" spans="2:10" x14ac:dyDescent="0.3">
      <c r="B80" s="20"/>
      <c r="C80" s="195" t="s">
        <v>3080</v>
      </c>
      <c r="J80" s="21"/>
    </row>
    <row r="81" spans="2:10" x14ac:dyDescent="0.3">
      <c r="B81" s="20"/>
      <c r="C81" s="195" t="s">
        <v>3081</v>
      </c>
      <c r="J81" s="21"/>
    </row>
    <row r="82" spans="2:10" x14ac:dyDescent="0.3">
      <c r="B82" s="20"/>
      <c r="C82" s="238" t="s">
        <v>3082</v>
      </c>
      <c r="D82" s="238"/>
      <c r="E82" s="238"/>
      <c r="F82" s="238"/>
      <c r="G82" s="238"/>
      <c r="H82" s="238"/>
      <c r="I82" s="238"/>
      <c r="J82" s="21"/>
    </row>
    <row r="83" spans="2:10" x14ac:dyDescent="0.3">
      <c r="B83" s="20"/>
      <c r="C83" s="238" t="s">
        <v>3083</v>
      </c>
      <c r="D83" s="238"/>
      <c r="E83" s="238"/>
      <c r="F83" s="238"/>
      <c r="G83" s="238"/>
      <c r="H83" s="238"/>
      <c r="I83" s="238"/>
      <c r="J83" s="21"/>
    </row>
    <row r="84" spans="2:10" x14ac:dyDescent="0.3">
      <c r="B84" s="20"/>
      <c r="C84" s="195" t="s">
        <v>3084</v>
      </c>
      <c r="J84" s="21"/>
    </row>
    <row r="85" spans="2:10" x14ac:dyDescent="0.3">
      <c r="B85" s="20"/>
      <c r="C85" s="195" t="s">
        <v>3085</v>
      </c>
      <c r="J85" s="21"/>
    </row>
    <row r="86" spans="2:10" x14ac:dyDescent="0.3">
      <c r="B86" s="20"/>
      <c r="C86" s="195" t="s">
        <v>3086</v>
      </c>
      <c r="J86" s="21"/>
    </row>
    <row r="87" spans="2:10" x14ac:dyDescent="0.3">
      <c r="B87" s="20"/>
      <c r="C87" s="195" t="s">
        <v>3087</v>
      </c>
      <c r="J87" s="21"/>
    </row>
    <row r="88" spans="2:10" x14ac:dyDescent="0.3">
      <c r="B88" s="20"/>
      <c r="C88" s="195" t="s">
        <v>3091</v>
      </c>
      <c r="J88" s="21"/>
    </row>
    <row r="89" spans="2:10" x14ac:dyDescent="0.3">
      <c r="B89" s="20"/>
      <c r="C89" s="195" t="s">
        <v>3088</v>
      </c>
      <c r="J89" s="21"/>
    </row>
    <row r="90" spans="2:10" x14ac:dyDescent="0.3">
      <c r="B90" s="20"/>
      <c r="C90" s="195" t="s">
        <v>3089</v>
      </c>
      <c r="J90" s="21"/>
    </row>
    <row r="91" spans="2:10" x14ac:dyDescent="0.3">
      <c r="B91" s="20"/>
      <c r="C91" s="195" t="s">
        <v>3090</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847A75"/>
  </sheetPr>
  <dimension ref="A1:AE36"/>
  <sheetViews>
    <sheetView zoomScale="30" zoomScaleNormal="30" workbookViewId="0">
      <selection sqref="A1:C1"/>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0" t="s">
        <v>36</v>
      </c>
      <c r="B1" s="241"/>
      <c r="C1" s="241"/>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42" t="s">
        <v>3071</v>
      </c>
      <c r="B35" s="243"/>
      <c r="C35" s="244"/>
    </row>
    <row r="36" spans="1:3" ht="43.2" x14ac:dyDescent="0.3">
      <c r="B36" s="41" t="s">
        <v>3070</v>
      </c>
      <c r="C36" s="44" t="s">
        <v>3073</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E36E00"/>
  </sheetPr>
  <dimension ref="A1:N413"/>
  <sheetViews>
    <sheetView zoomScale="80" zoomScaleNormal="80" workbookViewId="0"/>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3076</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510</v>
      </c>
      <c r="E14" s="57"/>
      <c r="F14" s="57"/>
      <c r="H14" s="49"/>
      <c r="L14" s="49"/>
      <c r="M14" s="49"/>
    </row>
    <row r="15" spans="1:13" x14ac:dyDescent="0.3">
      <c r="A15" s="51" t="s">
        <v>81</v>
      </c>
      <c r="B15" s="65" t="s">
        <v>82</v>
      </c>
      <c r="C15" s="51" t="s">
        <v>3092</v>
      </c>
      <c r="E15" s="57"/>
      <c r="F15" s="57"/>
      <c r="H15" s="49"/>
      <c r="L15" s="49"/>
      <c r="M15" s="49"/>
    </row>
    <row r="16" spans="1:13" x14ac:dyDescent="0.3">
      <c r="A16" s="51" t="s">
        <v>83</v>
      </c>
      <c r="B16" s="65" t="s">
        <v>2995</v>
      </c>
      <c r="C16" s="51" t="s">
        <v>3092</v>
      </c>
      <c r="E16" s="57"/>
      <c r="F16" s="57"/>
      <c r="H16" s="49"/>
      <c r="L16" s="49"/>
      <c r="M16" s="49"/>
    </row>
    <row r="17" spans="1:13" ht="45" customHeight="1" x14ac:dyDescent="0.3">
      <c r="A17" s="51" t="s">
        <v>85</v>
      </c>
      <c r="B17" s="65" t="s">
        <v>84</v>
      </c>
      <c r="C17" s="228" t="s">
        <v>3093</v>
      </c>
      <c r="E17" s="57"/>
      <c r="F17" s="57"/>
      <c r="H17" s="49"/>
      <c r="L17" s="49"/>
      <c r="M17" s="49"/>
    </row>
    <row r="18" spans="1:13" outlineLevel="1" x14ac:dyDescent="0.3">
      <c r="A18" s="51" t="s">
        <v>2994</v>
      </c>
      <c r="B18" s="65" t="s">
        <v>86</v>
      </c>
      <c r="C18" s="229">
        <v>45808</v>
      </c>
      <c r="E18" s="57"/>
      <c r="F18" s="57"/>
      <c r="H18" s="49"/>
      <c r="L18" s="49"/>
      <c r="M18" s="49"/>
    </row>
    <row r="19" spans="1:13" outlineLevel="1" x14ac:dyDescent="0.3">
      <c r="A19" s="51" t="s">
        <v>3066</v>
      </c>
      <c r="B19" s="65" t="s">
        <v>3074</v>
      </c>
      <c r="C19" s="51" t="s">
        <v>3094</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8" t="s">
        <v>3095</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2">
        <v>13290.876702</v>
      </c>
      <c r="F38" s="68"/>
      <c r="H38" s="49"/>
      <c r="L38" s="49"/>
      <c r="M38" s="49"/>
    </row>
    <row r="39" spans="1:14" x14ac:dyDescent="0.3">
      <c r="A39" s="51" t="s">
        <v>108</v>
      </c>
      <c r="B39" s="68" t="s">
        <v>109</v>
      </c>
      <c r="C39" s="132">
        <v>10532.5</v>
      </c>
      <c r="F39" s="68"/>
      <c r="H39" s="49"/>
      <c r="L39" s="49"/>
      <c r="M39" s="49"/>
      <c r="N39" s="81"/>
    </row>
    <row r="40" spans="1:14" outlineLevel="1" x14ac:dyDescent="0.3">
      <c r="A40" s="51" t="s">
        <v>110</v>
      </c>
      <c r="B40" s="74" t="s">
        <v>111</v>
      </c>
      <c r="C40" s="132" t="s">
        <v>1196</v>
      </c>
      <c r="F40" s="68"/>
      <c r="H40" s="49"/>
      <c r="L40" s="49"/>
      <c r="M40" s="49"/>
      <c r="N40" s="81"/>
    </row>
    <row r="41" spans="1:14" outlineLevel="1" x14ac:dyDescent="0.3">
      <c r="A41" s="51" t="s">
        <v>113</v>
      </c>
      <c r="B41" s="74" t="s">
        <v>114</v>
      </c>
      <c r="C41" s="132"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9">
        <v>0.05</v>
      </c>
      <c r="D45" s="129">
        <f>IF(OR(C38="[For completion]",C39="[For completion]"),"Please complete G.3.1.1 and G.3.1.2",(C38/C39-1-MAX(C45,F45)))</f>
        <v>0.21189192518395444</v>
      </c>
      <c r="E45" s="129"/>
      <c r="F45" s="129">
        <v>0.05</v>
      </c>
      <c r="G45" s="51" t="s">
        <v>1196</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18">
        <f>IF(OR(C38="[For completion]",C39="[For completion]"),"", C38-C39)</f>
        <v>2758.3767019999996</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v>13290.876702</v>
      </c>
      <c r="E53" s="76"/>
      <c r="F53" s="139">
        <f>IF($C$58=0,"",IF(C53="[for completion]","",C53/$C$58))</f>
        <v>1</v>
      </c>
      <c r="G53" s="77"/>
      <c r="H53" s="49"/>
      <c r="L53" s="49"/>
      <c r="M53" s="49"/>
      <c r="N53" s="81"/>
    </row>
    <row r="54" spans="1:14" x14ac:dyDescent="0.3">
      <c r="A54" s="51" t="s">
        <v>129</v>
      </c>
      <c r="B54" s="68" t="s">
        <v>130</v>
      </c>
      <c r="C54" s="132"/>
      <c r="E54" s="76"/>
      <c r="F54" s="139">
        <f>IF($C$58=0,"",IF(C54="[for completion]","",C54/$C$58))</f>
        <v>0</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13290.876702</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6">
        <v>7.1157123056356681</v>
      </c>
      <c r="D66" s="136">
        <v>5.4291258077869005</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132">
        <v>1279.7274376918533</v>
      </c>
      <c r="D70" s="132">
        <v>1912.1639265170716</v>
      </c>
      <c r="E70" s="47"/>
      <c r="F70" s="139">
        <f t="shared" ref="F70:F76" si="1">IF($C$77=0,"",IF(C70="[for completion]","",C70/$C$77))</f>
        <v>9.6286156768008002E-2</v>
      </c>
      <c r="G70" s="139">
        <f>IF($D$77=0,"",IF(D70="[Mark as ND1 if not relevant]","",D70/$D$77))</f>
        <v>0.1438704134740017</v>
      </c>
      <c r="H70" s="49"/>
      <c r="L70" s="49"/>
      <c r="M70" s="49"/>
      <c r="N70" s="81"/>
    </row>
    <row r="71" spans="1:14" x14ac:dyDescent="0.3">
      <c r="A71" s="51" t="s">
        <v>153</v>
      </c>
      <c r="B71" s="47" t="s">
        <v>1539</v>
      </c>
      <c r="C71" s="230">
        <v>1218.6120099032989</v>
      </c>
      <c r="D71" s="230">
        <v>1692.6904003130808</v>
      </c>
      <c r="E71" s="47"/>
      <c r="F71" s="139">
        <f t="shared" si="1"/>
        <v>9.1687857561728439E-2</v>
      </c>
      <c r="G71" s="139">
        <f t="shared" ref="G71:G76" si="2">IF($D$77=0,"",IF(D71="[Mark as ND1 if not relevant]","",D71/$D$77))</f>
        <v>0.12735731722546026</v>
      </c>
      <c r="H71" s="49"/>
      <c r="L71" s="49"/>
      <c r="M71" s="49"/>
      <c r="N71" s="81"/>
    </row>
    <row r="72" spans="1:14" x14ac:dyDescent="0.3">
      <c r="A72" s="51" t="s">
        <v>154</v>
      </c>
      <c r="B72" s="47" t="s">
        <v>1540</v>
      </c>
      <c r="C72" s="230">
        <v>1154.4428851768703</v>
      </c>
      <c r="D72" s="230">
        <v>1491.3622420531788</v>
      </c>
      <c r="E72" s="47"/>
      <c r="F72" s="139">
        <f t="shared" si="1"/>
        <v>8.6859799476001504E-2</v>
      </c>
      <c r="G72" s="139">
        <f t="shared" si="2"/>
        <v>0.11220947086608969</v>
      </c>
      <c r="H72" s="49"/>
      <c r="L72" s="49"/>
      <c r="M72" s="49"/>
      <c r="N72" s="81"/>
    </row>
    <row r="73" spans="1:14" x14ac:dyDescent="0.3">
      <c r="A73" s="51" t="s">
        <v>155</v>
      </c>
      <c r="B73" s="47" t="s">
        <v>1541</v>
      </c>
      <c r="C73" s="230">
        <v>1086.8776930313788</v>
      </c>
      <c r="D73" s="230">
        <v>1306.7116056912</v>
      </c>
      <c r="E73" s="47"/>
      <c r="F73" s="139">
        <f t="shared" si="1"/>
        <v>8.1776222699125475E-2</v>
      </c>
      <c r="G73" s="139">
        <f t="shared" si="2"/>
        <v>9.8316434273759523E-2</v>
      </c>
      <c r="H73" s="49"/>
      <c r="L73" s="49"/>
      <c r="M73" s="49"/>
      <c r="N73" s="81"/>
    </row>
    <row r="74" spans="1:14" x14ac:dyDescent="0.3">
      <c r="A74" s="51" t="s">
        <v>156</v>
      </c>
      <c r="B74" s="47" t="s">
        <v>1542</v>
      </c>
      <c r="C74" s="230">
        <v>1016.4403111713955</v>
      </c>
      <c r="D74" s="230">
        <v>1138.0720879385308</v>
      </c>
      <c r="E74" s="47"/>
      <c r="F74" s="139">
        <f t="shared" si="1"/>
        <v>7.6476543570317523E-2</v>
      </c>
      <c r="G74" s="139">
        <f t="shared" si="2"/>
        <v>8.5628067543964848E-2</v>
      </c>
      <c r="H74" s="49"/>
      <c r="L74" s="49"/>
      <c r="M74" s="49"/>
      <c r="N74" s="81"/>
    </row>
    <row r="75" spans="1:14" x14ac:dyDescent="0.3">
      <c r="A75" s="51" t="s">
        <v>157</v>
      </c>
      <c r="B75" s="47" t="s">
        <v>1543</v>
      </c>
      <c r="C75" s="230">
        <v>3961.5178008451994</v>
      </c>
      <c r="D75" s="230">
        <v>3668.6265880888968</v>
      </c>
      <c r="E75" s="47"/>
      <c r="F75" s="139">
        <f t="shared" si="1"/>
        <v>0.29806294119895416</v>
      </c>
      <c r="G75" s="139">
        <f t="shared" si="2"/>
        <v>0.27602592894399186</v>
      </c>
      <c r="H75" s="49"/>
      <c r="L75" s="49"/>
      <c r="M75" s="49"/>
      <c r="N75" s="81"/>
    </row>
    <row r="76" spans="1:14" x14ac:dyDescent="0.3">
      <c r="A76" s="51" t="s">
        <v>158</v>
      </c>
      <c r="B76" s="47" t="s">
        <v>1544</v>
      </c>
      <c r="C76" s="230">
        <v>3573.2585639599947</v>
      </c>
      <c r="D76" s="230">
        <v>2081.2498511780905</v>
      </c>
      <c r="E76" s="47"/>
      <c r="F76" s="139">
        <f t="shared" si="1"/>
        <v>0.26885047872586487</v>
      </c>
      <c r="G76" s="139">
        <f t="shared" si="2"/>
        <v>0.1565923676727321</v>
      </c>
      <c r="H76" s="49"/>
      <c r="L76" s="49"/>
      <c r="M76" s="49"/>
      <c r="N76" s="81"/>
    </row>
    <row r="77" spans="1:14" x14ac:dyDescent="0.3">
      <c r="A77" s="51" t="s">
        <v>159</v>
      </c>
      <c r="B77" s="84" t="s">
        <v>138</v>
      </c>
      <c r="C77" s="134">
        <f>SUM(C70:C76)</f>
        <v>13290.876701779991</v>
      </c>
      <c r="D77" s="134">
        <f>SUM(D70:D76)</f>
        <v>13290.876701780049</v>
      </c>
      <c r="E77" s="68"/>
      <c r="F77" s="140">
        <f>SUM(F70:F76)</f>
        <v>0.99999999999999989</v>
      </c>
      <c r="G77" s="140">
        <f>SUM(G70:G76)</f>
        <v>1</v>
      </c>
      <c r="H77" s="49"/>
      <c r="L77" s="49"/>
      <c r="M77" s="49"/>
      <c r="N77" s="81"/>
    </row>
    <row r="78" spans="1:14" outlineLevel="1" x14ac:dyDescent="0.3">
      <c r="A78" s="51" t="s">
        <v>160</v>
      </c>
      <c r="B78" s="85" t="s">
        <v>161</v>
      </c>
      <c r="C78" s="134">
        <v>0</v>
      </c>
      <c r="D78" s="134">
        <v>1.0938472851759455</v>
      </c>
      <c r="E78" s="68"/>
      <c r="F78" s="139">
        <f>IF($C$77=0,"",IF(C78="[for completion]","",C78/$C$77))</f>
        <v>0</v>
      </c>
      <c r="G78" s="139">
        <f t="shared" ref="G78:G87" si="3">IF($D$77=0,"",IF(D78="[for completion]","",D78/$D$77))</f>
        <v>8.2300611894883227E-5</v>
      </c>
      <c r="H78" s="49"/>
      <c r="L78" s="49"/>
      <c r="M78" s="49"/>
      <c r="N78" s="81"/>
    </row>
    <row r="79" spans="1:14" outlineLevel="1" x14ac:dyDescent="0.3">
      <c r="A79" s="51" t="s">
        <v>162</v>
      </c>
      <c r="B79" s="85" t="s">
        <v>163</v>
      </c>
      <c r="C79" s="134">
        <v>648.08851585967386</v>
      </c>
      <c r="D79" s="230">
        <v>984.36441810676808</v>
      </c>
      <c r="E79" s="68"/>
      <c r="F79" s="139">
        <f t="shared" ref="F79:F87" si="4">IF($C$77=0,"",IF(C79="[for completion]","",C79/$C$77))</f>
        <v>4.8761908668739522E-2</v>
      </c>
      <c r="G79" s="139">
        <f t="shared" si="3"/>
        <v>7.406316680185078E-2</v>
      </c>
      <c r="H79" s="49"/>
      <c r="L79" s="49"/>
      <c r="M79" s="49"/>
      <c r="N79" s="81"/>
    </row>
    <row r="80" spans="1:14" outlineLevel="1" x14ac:dyDescent="0.3">
      <c r="A80" s="51" t="s">
        <v>164</v>
      </c>
      <c r="B80" s="85" t="s">
        <v>165</v>
      </c>
      <c r="C80" s="231">
        <v>631.63892183217945</v>
      </c>
      <c r="D80" s="230">
        <v>926.70566112512756</v>
      </c>
      <c r="E80" s="68"/>
      <c r="F80" s="139">
        <f t="shared" si="4"/>
        <v>4.752424809926848E-2</v>
      </c>
      <c r="G80" s="139">
        <f t="shared" si="3"/>
        <v>6.9724946060256032E-2</v>
      </c>
      <c r="H80" s="49"/>
      <c r="L80" s="49"/>
      <c r="M80" s="49"/>
      <c r="N80" s="81"/>
    </row>
    <row r="81" spans="1:14" outlineLevel="1" x14ac:dyDescent="0.3">
      <c r="A81" s="51" t="s">
        <v>166</v>
      </c>
      <c r="B81" s="85" t="s">
        <v>167</v>
      </c>
      <c r="C81" s="231">
        <v>617.00969801691508</v>
      </c>
      <c r="D81" s="230">
        <v>872.50083526833532</v>
      </c>
      <c r="E81" s="68"/>
      <c r="F81" s="139">
        <f t="shared" si="4"/>
        <v>4.6423551422629751E-2</v>
      </c>
      <c r="G81" s="139">
        <f t="shared" si="3"/>
        <v>6.5646597650814195E-2</v>
      </c>
      <c r="H81" s="49"/>
      <c r="L81" s="49"/>
      <c r="M81" s="49"/>
      <c r="N81" s="81"/>
    </row>
    <row r="82" spans="1:14" outlineLevel="1" x14ac:dyDescent="0.3">
      <c r="A82" s="51" t="s">
        <v>168</v>
      </c>
      <c r="B82" s="85" t="s">
        <v>169</v>
      </c>
      <c r="C82" s="231">
        <v>601.60231188638386</v>
      </c>
      <c r="D82" s="230">
        <v>820.18956504474545</v>
      </c>
      <c r="E82" s="68"/>
      <c r="F82" s="139">
        <f t="shared" si="4"/>
        <v>4.5264306139098695E-2</v>
      </c>
      <c r="G82" s="139">
        <f t="shared" si="3"/>
        <v>6.1710719574646071E-2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6">
        <v>6.0816322493868187</v>
      </c>
      <c r="D89" s="136">
        <v>6.9361302318221378</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132">
        <v>35</v>
      </c>
      <c r="D93" s="132">
        <v>35</v>
      </c>
      <c r="E93" s="47"/>
      <c r="F93" s="139">
        <f>IF($C$100=0,"",IF(C93="[for completion]","",IF(C93="","",C93/$C$100)))</f>
        <v>3.3230477094706862E-3</v>
      </c>
      <c r="G93" s="139">
        <f>IF($D$100=0,"",IF(D93="[Mark as ND1 if not relevant]","",IF(D93="","",D93/$D$100)))</f>
        <v>3.3230477094706862E-3</v>
      </c>
      <c r="H93" s="49"/>
      <c r="L93" s="49"/>
      <c r="M93" s="49"/>
      <c r="N93" s="81"/>
    </row>
    <row r="94" spans="1:14" x14ac:dyDescent="0.3">
      <c r="A94" s="51" t="s">
        <v>181</v>
      </c>
      <c r="B94" s="47" t="s">
        <v>1539</v>
      </c>
      <c r="C94" s="230">
        <v>1420</v>
      </c>
      <c r="D94" s="230">
        <v>170</v>
      </c>
      <c r="E94" s="47"/>
      <c r="F94" s="139">
        <f t="shared" ref="F94:F99" si="5">IF($C$100=0,"",IF(C94="[for completion]","",IF(C94="","",C94/$C$100)))</f>
        <v>0.13482079278423925</v>
      </c>
      <c r="G94" s="139">
        <f t="shared" ref="G94:G99" si="6">IF($D$100=0,"",IF(D94="[Mark as ND1 if not relevant]","",IF(D94="","",D94/$D$100)))</f>
        <v>1.6140517446000476E-2</v>
      </c>
      <c r="H94" s="49"/>
      <c r="L94" s="49"/>
      <c r="M94" s="49"/>
      <c r="N94" s="81"/>
    </row>
    <row r="95" spans="1:14" x14ac:dyDescent="0.3">
      <c r="A95" s="51" t="s">
        <v>182</v>
      </c>
      <c r="B95" s="47" t="s">
        <v>1540</v>
      </c>
      <c r="C95" s="230">
        <v>1000</v>
      </c>
      <c r="D95" s="230">
        <v>1750</v>
      </c>
      <c r="E95" s="47"/>
      <c r="F95" s="139">
        <f t="shared" si="5"/>
        <v>9.4944220270591032E-2</v>
      </c>
      <c r="G95" s="139">
        <f t="shared" si="6"/>
        <v>0.16615238547353431</v>
      </c>
      <c r="H95" s="49"/>
      <c r="L95" s="49"/>
      <c r="M95" s="49"/>
      <c r="N95" s="81"/>
    </row>
    <row r="96" spans="1:14" x14ac:dyDescent="0.3">
      <c r="A96" s="51" t="s">
        <v>183</v>
      </c>
      <c r="B96" s="47" t="s">
        <v>1541</v>
      </c>
      <c r="C96" s="230">
        <v>510</v>
      </c>
      <c r="D96" s="230">
        <v>510</v>
      </c>
      <c r="E96" s="47"/>
      <c r="F96" s="139">
        <f t="shared" si="5"/>
        <v>4.8421552338001425E-2</v>
      </c>
      <c r="G96" s="139">
        <f t="shared" si="6"/>
        <v>4.8421552338001425E-2</v>
      </c>
      <c r="H96" s="49"/>
      <c r="L96" s="49"/>
      <c r="M96" s="49"/>
      <c r="N96" s="81"/>
    </row>
    <row r="97" spans="1:14" x14ac:dyDescent="0.3">
      <c r="A97" s="51" t="s">
        <v>184</v>
      </c>
      <c r="B97" s="47" t="s">
        <v>1542</v>
      </c>
      <c r="C97" s="230">
        <v>500</v>
      </c>
      <c r="D97" s="230">
        <v>500</v>
      </c>
      <c r="E97" s="47"/>
      <c r="F97" s="139">
        <f t="shared" si="5"/>
        <v>4.7472110135295516E-2</v>
      </c>
      <c r="G97" s="139">
        <f t="shared" si="6"/>
        <v>4.7472110135295516E-2</v>
      </c>
      <c r="H97" s="49"/>
      <c r="L97" s="49"/>
      <c r="M97" s="49"/>
    </row>
    <row r="98" spans="1:14" x14ac:dyDescent="0.3">
      <c r="A98" s="51" t="s">
        <v>185</v>
      </c>
      <c r="B98" s="47" t="s">
        <v>1543</v>
      </c>
      <c r="C98" s="230">
        <v>6817.5</v>
      </c>
      <c r="D98" s="230">
        <v>6317.5</v>
      </c>
      <c r="E98" s="47"/>
      <c r="F98" s="139">
        <f t="shared" si="5"/>
        <v>0.64728222169475436</v>
      </c>
      <c r="G98" s="139">
        <f t="shared" si="6"/>
        <v>0.59981011155945885</v>
      </c>
      <c r="H98" s="49"/>
      <c r="L98" s="49"/>
      <c r="M98" s="49"/>
    </row>
    <row r="99" spans="1:14" x14ac:dyDescent="0.3">
      <c r="A99" s="51" t="s">
        <v>186</v>
      </c>
      <c r="B99" s="47" t="s">
        <v>1544</v>
      </c>
      <c r="C99" s="230">
        <v>250</v>
      </c>
      <c r="D99" s="230">
        <v>1250</v>
      </c>
      <c r="E99" s="47"/>
      <c r="F99" s="139">
        <f t="shared" si="5"/>
        <v>2.3736055067647758E-2</v>
      </c>
      <c r="G99" s="139">
        <f t="shared" si="6"/>
        <v>0.11868027533823879</v>
      </c>
      <c r="H99" s="49"/>
      <c r="L99" s="49"/>
      <c r="M99" s="49"/>
    </row>
    <row r="100" spans="1:14" x14ac:dyDescent="0.3">
      <c r="A100" s="51" t="s">
        <v>187</v>
      </c>
      <c r="B100" s="84" t="s">
        <v>138</v>
      </c>
      <c r="C100" s="134">
        <f>SUM(C93:C99)</f>
        <v>10532.5</v>
      </c>
      <c r="D100" s="134">
        <f>SUM(D93:D99)</f>
        <v>10532.5</v>
      </c>
      <c r="E100" s="68"/>
      <c r="F100" s="140">
        <f>SUM(F93:F99)</f>
        <v>1</v>
      </c>
      <c r="G100" s="140">
        <f>SUM(G93:G99)</f>
        <v>1</v>
      </c>
      <c r="H100" s="49"/>
      <c r="L100" s="49"/>
      <c r="M100" s="49"/>
    </row>
    <row r="101" spans="1:14" outlineLevel="1" x14ac:dyDescent="0.3">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3">
      <c r="A102" s="51" t="s">
        <v>189</v>
      </c>
      <c r="B102" s="85" t="s">
        <v>163</v>
      </c>
      <c r="C102" s="134">
        <v>0</v>
      </c>
      <c r="D102" s="230">
        <v>0</v>
      </c>
      <c r="E102" s="68"/>
      <c r="F102" s="139">
        <f>IF($C$100=0,"",IF(C102="[for completion]","",C102/$C$100))</f>
        <v>0</v>
      </c>
      <c r="G102" s="139">
        <f>IF($D$100=0,"",IF(D102="[for completion]","",D102/$D$100))</f>
        <v>0</v>
      </c>
      <c r="H102" s="49"/>
      <c r="L102" s="49"/>
      <c r="M102" s="49"/>
    </row>
    <row r="103" spans="1:14" outlineLevel="1" x14ac:dyDescent="0.3">
      <c r="A103" s="51" t="s">
        <v>190</v>
      </c>
      <c r="B103" s="85" t="s">
        <v>165</v>
      </c>
      <c r="C103" s="231">
        <v>35</v>
      </c>
      <c r="D103" s="230">
        <v>35</v>
      </c>
      <c r="E103" s="68"/>
      <c r="F103" s="139">
        <f>IF($C$100=0,"",IF(C103="[for completion]","",C103/$C$100))</f>
        <v>3.3230477094706862E-3</v>
      </c>
      <c r="G103" s="139">
        <f>IF($D$100=0,"",IF(D103="[for completion]","",D103/$D$100))</f>
        <v>3.3230477094706862E-3</v>
      </c>
      <c r="H103" s="49"/>
      <c r="L103" s="49"/>
      <c r="M103" s="49"/>
    </row>
    <row r="104" spans="1:14" outlineLevel="1" x14ac:dyDescent="0.3">
      <c r="A104" s="51" t="s">
        <v>191</v>
      </c>
      <c r="B104" s="85" t="s">
        <v>167</v>
      </c>
      <c r="C104" s="231">
        <v>670</v>
      </c>
      <c r="D104" s="230">
        <v>170</v>
      </c>
      <c r="E104" s="68"/>
      <c r="F104" s="139">
        <f>IF($C$100=0,"",IF(C104="[for completion]","",C104/$C$100))</f>
        <v>6.3612627581295988E-2</v>
      </c>
      <c r="G104" s="139">
        <f>IF($D$100=0,"",IF(D104="[for completion]","",D104/$D$100))</f>
        <v>1.6140517446000476E-2</v>
      </c>
      <c r="H104" s="49"/>
      <c r="L104" s="49"/>
      <c r="M104" s="49"/>
    </row>
    <row r="105" spans="1:14" outlineLevel="1" x14ac:dyDescent="0.3">
      <c r="A105" s="51" t="s">
        <v>192</v>
      </c>
      <c r="B105" s="85" t="s">
        <v>169</v>
      </c>
      <c r="C105" s="231">
        <v>750</v>
      </c>
      <c r="D105" s="230">
        <v>0</v>
      </c>
      <c r="E105" s="68"/>
      <c r="F105" s="139">
        <f>IF($C$100=0,"",IF(C105="[for completion]","",C105/$C$100))</f>
        <v>7.1208165202943277E-2</v>
      </c>
      <c r="G105" s="139">
        <f>IF($D$100=0,"",IF(D105="[for completion]","",D105/$D$100))</f>
        <v>0</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v>13290.876701779991</v>
      </c>
      <c r="D112" s="132">
        <v>13290.876701780049</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13290.876701779991</v>
      </c>
      <c r="D131" s="132">
        <f>SUM(D112:D130)</f>
        <v>13290.876701780049</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v>10532.5</v>
      </c>
      <c r="D138" s="132">
        <v>10532.5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10532.5</v>
      </c>
      <c r="D157" s="132">
        <f>SUM(D138:D156)</f>
        <v>10532.5</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2">
        <v>10532.5</v>
      </c>
      <c r="D164" s="132">
        <v>10532.5</v>
      </c>
      <c r="E164" s="88"/>
      <c r="F164" s="139">
        <f>IF($C$167=0,"",IF(C164="[for completion]","",IF(C164="","",C164/$C$167)))</f>
        <v>1</v>
      </c>
      <c r="G164" s="139">
        <f>IF($D$167=0,"",IF(D164="[for completion]","",IF(D164="","",D164/$D$167)))</f>
        <v>1</v>
      </c>
      <c r="H164" s="49"/>
      <c r="L164" s="49"/>
      <c r="M164" s="49"/>
      <c r="N164" s="81"/>
    </row>
    <row r="165" spans="1:14" x14ac:dyDescent="0.3">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3">
      <c r="A166" s="51" t="s">
        <v>262</v>
      </c>
      <c r="B166" s="49" t="s">
        <v>136</v>
      </c>
      <c r="C166" s="132"/>
      <c r="D166" s="132"/>
      <c r="E166" s="88"/>
      <c r="F166" s="139" t="str">
        <f>IF($C$167=0,"",IF(C166="[for completion]","",IF(C166="","",C166/$C$167)))</f>
        <v/>
      </c>
      <c r="G166" s="139" t="str">
        <f>IF($D$167=0,"",IF(D166="[for completion]","",IF(D166="","",D166/$D$167)))</f>
        <v/>
      </c>
      <c r="H166" s="49"/>
      <c r="L166" s="49"/>
      <c r="M166" s="49"/>
      <c r="N166" s="81"/>
    </row>
    <row r="167" spans="1:14" x14ac:dyDescent="0.3">
      <c r="A167" s="51" t="s">
        <v>263</v>
      </c>
      <c r="B167" s="89" t="s">
        <v>138</v>
      </c>
      <c r="C167" s="142">
        <f>SUM(C164:C166)</f>
        <v>10532.5</v>
      </c>
      <c r="D167" s="142">
        <f>SUM(D164:D166)</f>
        <v>10532.5</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51" t="s">
        <v>3095</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51" t="s">
        <v>3096</v>
      </c>
      <c r="G240"/>
      <c r="H240" s="49"/>
      <c r="K240"/>
      <c r="L240"/>
      <c r="M240"/>
      <c r="N240"/>
    </row>
    <row r="241" spans="1:14" outlineLevel="1" x14ac:dyDescent="0.3">
      <c r="A241" s="51" t="s">
        <v>1593</v>
      </c>
      <c r="B241" s="51" t="s">
        <v>3038</v>
      </c>
      <c r="C241" s="51" t="s">
        <v>3097</v>
      </c>
      <c r="G241"/>
      <c r="H241" s="49"/>
      <c r="K241"/>
      <c r="L241"/>
      <c r="M241"/>
      <c r="N241"/>
    </row>
    <row r="242" spans="1:14" ht="120" customHeight="1" outlineLevel="1" x14ac:dyDescent="0.3">
      <c r="A242" s="51" t="s">
        <v>2216</v>
      </c>
      <c r="B242" s="51" t="s">
        <v>2760</v>
      </c>
      <c r="C242" s="51" t="s">
        <v>3121</v>
      </c>
      <c r="G242"/>
      <c r="H242" s="49"/>
      <c r="K242"/>
      <c r="L242"/>
      <c r="M242"/>
      <c r="N242"/>
    </row>
    <row r="243" spans="1:14" ht="28.8" outlineLevel="1" x14ac:dyDescent="0.3">
      <c r="A243" s="51" t="s">
        <v>2217</v>
      </c>
      <c r="B243" s="51" t="s">
        <v>2768</v>
      </c>
      <c r="C243" s="51" t="s">
        <v>3098</v>
      </c>
      <c r="G243"/>
      <c r="H243" s="49"/>
      <c r="K243"/>
      <c r="L243"/>
      <c r="M243"/>
      <c r="N243"/>
    </row>
    <row r="244" spans="1:14" outlineLevel="1" x14ac:dyDescent="0.3">
      <c r="A244" s="51" t="s">
        <v>2765</v>
      </c>
      <c r="B244" s="51" t="s">
        <v>2761</v>
      </c>
      <c r="C244" s="225" t="s">
        <v>2763</v>
      </c>
      <c r="D244" s="225" t="s">
        <v>3047</v>
      </c>
      <c r="E244" s="164"/>
      <c r="G244"/>
      <c r="H244" s="49"/>
      <c r="K244"/>
      <c r="L244"/>
      <c r="M244"/>
      <c r="N244"/>
    </row>
    <row r="245" spans="1:14" outlineLevel="1" x14ac:dyDescent="0.3">
      <c r="A245" s="51" t="s">
        <v>2766</v>
      </c>
      <c r="B245" s="51" t="s">
        <v>2764</v>
      </c>
      <c r="C245" s="164" t="s">
        <v>3098</v>
      </c>
      <c r="G245"/>
      <c r="H245" s="49"/>
      <c r="K245"/>
      <c r="L245"/>
      <c r="M245"/>
      <c r="N245"/>
    </row>
    <row r="246" spans="1:14" outlineLevel="1" x14ac:dyDescent="0.3">
      <c r="A246" s="51" t="s">
        <v>2767</v>
      </c>
      <c r="B246" s="51" t="s">
        <v>3039</v>
      </c>
      <c r="C246" s="51"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9"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C17" r:id="rId5"/>
    <hyperlink ref="C30" r:id="rId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E36E00"/>
  </sheetPr>
  <dimension ref="A1:N622"/>
  <sheetViews>
    <sheetView zoomScale="80" zoomScaleNormal="80" workbookViewId="0"/>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196" t="s">
        <v>203</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20" t="s">
        <v>444</v>
      </c>
    </row>
    <row r="8" spans="1:7" ht="15" thickBot="1" x14ac:dyDescent="0.35">
      <c r="B8" s="221" t="s">
        <v>445</v>
      </c>
    </row>
    <row r="9" spans="1:7" x14ac:dyDescent="0.3">
      <c r="B9" s="119"/>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2">
        <v>13290.876701779989</v>
      </c>
      <c r="F12" s="139">
        <f>IF($C$15=0,"",IF(C12="[for completion]","",C12/$C$15))</f>
        <v>1</v>
      </c>
    </row>
    <row r="13" spans="1:7" x14ac:dyDescent="0.3">
      <c r="A13" s="51" t="s">
        <v>450</v>
      </c>
      <c r="B13" s="51" t="s">
        <v>451</v>
      </c>
      <c r="C13" s="132">
        <v>0</v>
      </c>
      <c r="F13" s="139">
        <f>IF($C$15=0,"",IF(C13="[for completion]","",C13/$C$15))</f>
        <v>0</v>
      </c>
    </row>
    <row r="14" spans="1:7" x14ac:dyDescent="0.3">
      <c r="A14" s="51" t="s">
        <v>452</v>
      </c>
      <c r="B14" s="51" t="s">
        <v>136</v>
      </c>
      <c r="C14" s="132">
        <v>0</v>
      </c>
      <c r="F14" s="139">
        <f>IF($C$15=0,"",IF(C14="[for completion]","",C14/$C$15))</f>
        <v>0</v>
      </c>
    </row>
    <row r="15" spans="1:7" x14ac:dyDescent="0.3">
      <c r="A15" s="51" t="s">
        <v>453</v>
      </c>
      <c r="B15" s="120" t="s">
        <v>138</v>
      </c>
      <c r="C15" s="132">
        <f>SUM(C12:C14)</f>
        <v>13290.876701779989</v>
      </c>
      <c r="F15" s="127">
        <f>SUM(F12:F14)</f>
        <v>1</v>
      </c>
    </row>
    <row r="16" spans="1:7" outlineLevel="1" x14ac:dyDescent="0.3">
      <c r="A16" s="51" t="s">
        <v>454</v>
      </c>
      <c r="B16" s="80" t="s">
        <v>455</v>
      </c>
      <c r="C16" s="132"/>
      <c r="F16" s="139">
        <f t="shared" ref="F16:F26" si="0">IF($C$15=0,"",IF(C16="[for completion]","",C16/$C$15))</f>
        <v>0</v>
      </c>
    </row>
    <row r="17" spans="1:7" outlineLevel="1" x14ac:dyDescent="0.3">
      <c r="A17" s="51" t="s">
        <v>456</v>
      </c>
      <c r="B17" s="80" t="s">
        <v>1378</v>
      </c>
      <c r="C17" s="132"/>
      <c r="F17" s="139">
        <f t="shared" si="0"/>
        <v>0</v>
      </c>
    </row>
    <row r="18" spans="1:7" outlineLevel="1" x14ac:dyDescent="0.3">
      <c r="A18" s="51" t="s">
        <v>457</v>
      </c>
      <c r="B18" s="80" t="s">
        <v>140</v>
      </c>
      <c r="C18" s="132"/>
      <c r="F18" s="139">
        <f t="shared" si="0"/>
        <v>0</v>
      </c>
    </row>
    <row r="19" spans="1:7" outlineLevel="1" x14ac:dyDescent="0.3">
      <c r="A19" s="51" t="s">
        <v>458</v>
      </c>
      <c r="B19" s="80" t="s">
        <v>140</v>
      </c>
      <c r="C19" s="132"/>
      <c r="F19" s="139">
        <f t="shared" si="0"/>
        <v>0</v>
      </c>
    </row>
    <row r="20" spans="1:7" outlineLevel="1" x14ac:dyDescent="0.3">
      <c r="A20" s="51" t="s">
        <v>459</v>
      </c>
      <c r="B20" s="80" t="s">
        <v>140</v>
      </c>
      <c r="C20" s="132"/>
      <c r="F20" s="139">
        <f t="shared" si="0"/>
        <v>0</v>
      </c>
    </row>
    <row r="21" spans="1:7" outlineLevel="1" x14ac:dyDescent="0.3">
      <c r="A21" s="51" t="s">
        <v>460</v>
      </c>
      <c r="B21" s="80" t="s">
        <v>140</v>
      </c>
      <c r="C21" s="132"/>
      <c r="F21" s="139">
        <f t="shared" si="0"/>
        <v>0</v>
      </c>
    </row>
    <row r="22" spans="1:7" outlineLevel="1" x14ac:dyDescent="0.3">
      <c r="A22" s="51" t="s">
        <v>461</v>
      </c>
      <c r="B22" s="80" t="s">
        <v>140</v>
      </c>
      <c r="C22" s="132"/>
      <c r="F22" s="139">
        <f t="shared" si="0"/>
        <v>0</v>
      </c>
    </row>
    <row r="23" spans="1:7" outlineLevel="1" x14ac:dyDescent="0.3">
      <c r="A23" s="51" t="s">
        <v>462</v>
      </c>
      <c r="B23" s="80" t="s">
        <v>140</v>
      </c>
      <c r="C23" s="132"/>
      <c r="F23" s="139">
        <f t="shared" si="0"/>
        <v>0</v>
      </c>
    </row>
    <row r="24" spans="1:7" outlineLevel="1" x14ac:dyDescent="0.3">
      <c r="A24" s="51" t="s">
        <v>463</v>
      </c>
      <c r="B24" s="80" t="s">
        <v>140</v>
      </c>
      <c r="C24" s="132"/>
      <c r="F24" s="139">
        <f t="shared" si="0"/>
        <v>0</v>
      </c>
    </row>
    <row r="25" spans="1:7" outlineLevel="1" x14ac:dyDescent="0.3">
      <c r="A25" s="51" t="s">
        <v>464</v>
      </c>
      <c r="B25" s="80" t="s">
        <v>140</v>
      </c>
      <c r="C25" s="132"/>
      <c r="F25" s="139">
        <f t="shared" si="0"/>
        <v>0</v>
      </c>
    </row>
    <row r="26" spans="1:7" outlineLevel="1" x14ac:dyDescent="0.3">
      <c r="A26" s="51" t="s">
        <v>465</v>
      </c>
      <c r="B26" s="80" t="s">
        <v>140</v>
      </c>
      <c r="C26" s="135"/>
      <c r="D26" s="81"/>
      <c r="E26" s="81"/>
      <c r="F26" s="139">
        <f t="shared" si="0"/>
        <v>0</v>
      </c>
    </row>
    <row r="27" spans="1:7" ht="15" customHeight="1" x14ac:dyDescent="0.3">
      <c r="A27" s="70"/>
      <c r="B27" s="71" t="s">
        <v>466</v>
      </c>
      <c r="C27" s="70" t="s">
        <v>467</v>
      </c>
      <c r="D27" s="70" t="s">
        <v>468</v>
      </c>
      <c r="E27" s="72"/>
      <c r="F27" s="70" t="s">
        <v>469</v>
      </c>
      <c r="G27" s="73"/>
    </row>
    <row r="28" spans="1:7" x14ac:dyDescent="0.3">
      <c r="A28" s="51" t="s">
        <v>470</v>
      </c>
      <c r="B28" s="51" t="s">
        <v>471</v>
      </c>
      <c r="C28" s="133">
        <v>212317</v>
      </c>
      <c r="D28" s="133">
        <v>0</v>
      </c>
      <c r="F28" s="133">
        <f>IF(AND(C28="[For completion]",D28="[For completion]"),"[For completion]",SUM(C28:D28))</f>
        <v>212317</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v>3.8089141567909245E-4</v>
      </c>
      <c r="D36" s="127">
        <v>0</v>
      </c>
      <c r="E36" s="147"/>
      <c r="F36" s="127">
        <v>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93" t="s">
        <v>490</v>
      </c>
      <c r="B44" s="226" t="s">
        <v>491</v>
      </c>
      <c r="C44" s="227">
        <f>SUM(C45:C71)</f>
        <v>1</v>
      </c>
      <c r="D44" s="227">
        <f>SUM(D45:D71)</f>
        <v>0</v>
      </c>
      <c r="E44" s="227"/>
      <c r="F44" s="227">
        <f>SUM(F45:F71)</f>
        <v>0</v>
      </c>
      <c r="G44" s="51"/>
    </row>
    <row r="45" spans="1:7" x14ac:dyDescent="0.3">
      <c r="A45" s="51" t="s">
        <v>492</v>
      </c>
      <c r="B45" s="51" t="s">
        <v>493</v>
      </c>
      <c r="C45" s="127"/>
      <c r="D45" s="127"/>
      <c r="E45" s="127"/>
      <c r="F45" s="127"/>
      <c r="G45" s="51"/>
    </row>
    <row r="46" spans="1:7" x14ac:dyDescent="0.3">
      <c r="A46" s="51" t="s">
        <v>494</v>
      </c>
      <c r="B46" s="51" t="s">
        <v>495</v>
      </c>
      <c r="C46" s="127">
        <v>9.9564607406430559E-3</v>
      </c>
      <c r="D46" s="127"/>
      <c r="E46" s="127"/>
      <c r="F46" s="127"/>
      <c r="G46" s="51"/>
    </row>
    <row r="47" spans="1:7" x14ac:dyDescent="0.3">
      <c r="A47" s="51" t="s">
        <v>496</v>
      </c>
      <c r="B47" s="51" t="s">
        <v>497</v>
      </c>
      <c r="C47" s="127"/>
      <c r="D47" s="127"/>
      <c r="E47" s="127"/>
      <c r="F47" s="127"/>
      <c r="G47" s="51"/>
    </row>
    <row r="48" spans="1:7" x14ac:dyDescent="0.3">
      <c r="A48" s="51" t="s">
        <v>498</v>
      </c>
      <c r="B48" s="51" t="s">
        <v>499</v>
      </c>
      <c r="C48" s="127"/>
      <c r="D48" s="127"/>
      <c r="E48" s="127"/>
      <c r="F48" s="127"/>
      <c r="G48" s="51"/>
    </row>
    <row r="49" spans="1:7" x14ac:dyDescent="0.3">
      <c r="A49" s="51" t="s">
        <v>500</v>
      </c>
      <c r="B49" s="51" t="s">
        <v>501</v>
      </c>
      <c r="C49" s="127"/>
      <c r="D49" s="127"/>
      <c r="E49" s="127"/>
      <c r="F49" s="127"/>
      <c r="G49" s="51"/>
    </row>
    <row r="50" spans="1:7" x14ac:dyDescent="0.3">
      <c r="A50" s="51" t="s">
        <v>502</v>
      </c>
      <c r="B50" s="51" t="s">
        <v>2290</v>
      </c>
      <c r="C50" s="127"/>
      <c r="D50" s="127"/>
      <c r="E50" s="127"/>
      <c r="F50" s="127"/>
      <c r="G50" s="51"/>
    </row>
    <row r="51" spans="1:7" x14ac:dyDescent="0.3">
      <c r="A51" s="51" t="s">
        <v>503</v>
      </c>
      <c r="B51" s="51" t="s">
        <v>504</v>
      </c>
      <c r="C51" s="127"/>
      <c r="D51" s="127"/>
      <c r="E51" s="127"/>
      <c r="F51" s="127"/>
      <c r="G51" s="51"/>
    </row>
    <row r="52" spans="1:7" x14ac:dyDescent="0.3">
      <c r="A52" s="51" t="s">
        <v>505</v>
      </c>
      <c r="B52" s="51" t="s">
        <v>506</v>
      </c>
      <c r="C52" s="127"/>
      <c r="D52" s="127"/>
      <c r="E52" s="127"/>
      <c r="F52" s="127"/>
      <c r="G52" s="51"/>
    </row>
    <row r="53" spans="1:7" x14ac:dyDescent="0.3">
      <c r="A53" s="51" t="s">
        <v>507</v>
      </c>
      <c r="B53" s="51" t="s">
        <v>508</v>
      </c>
      <c r="C53" s="127"/>
      <c r="D53" s="127"/>
      <c r="E53" s="127"/>
      <c r="F53" s="127"/>
      <c r="G53" s="51"/>
    </row>
    <row r="54" spans="1:7" x14ac:dyDescent="0.3">
      <c r="A54" s="51" t="s">
        <v>509</v>
      </c>
      <c r="B54" s="51" t="s">
        <v>510</v>
      </c>
      <c r="C54" s="127">
        <v>0.99004353925935695</v>
      </c>
      <c r="D54" s="127"/>
      <c r="E54" s="127"/>
      <c r="F54" s="127"/>
      <c r="G54" s="51"/>
    </row>
    <row r="55" spans="1:7" x14ac:dyDescent="0.3">
      <c r="A55" s="51" t="s">
        <v>511</v>
      </c>
      <c r="B55" s="51" t="s">
        <v>512</v>
      </c>
      <c r="C55" s="127"/>
      <c r="D55" s="127"/>
      <c r="E55" s="127"/>
      <c r="F55" s="127"/>
      <c r="G55" s="51"/>
    </row>
    <row r="56" spans="1:7" x14ac:dyDescent="0.3">
      <c r="A56" s="51" t="s">
        <v>513</v>
      </c>
      <c r="B56" s="51" t="s">
        <v>514</v>
      </c>
      <c r="C56" s="127"/>
      <c r="D56" s="127"/>
      <c r="E56" s="127"/>
      <c r="F56" s="127"/>
      <c r="G56" s="51"/>
    </row>
    <row r="57" spans="1:7" x14ac:dyDescent="0.3">
      <c r="A57" s="51" t="s">
        <v>515</v>
      </c>
      <c r="B57" s="51" t="s">
        <v>516</v>
      </c>
      <c r="C57" s="127"/>
      <c r="D57" s="127"/>
      <c r="E57" s="127"/>
      <c r="F57" s="127"/>
      <c r="G57" s="51"/>
    </row>
    <row r="58" spans="1:7" x14ac:dyDescent="0.3">
      <c r="A58" s="51" t="s">
        <v>517</v>
      </c>
      <c r="B58" s="51" t="s">
        <v>518</v>
      </c>
      <c r="C58" s="127"/>
      <c r="D58" s="127"/>
      <c r="E58" s="127"/>
      <c r="F58" s="127"/>
      <c r="G58" s="51"/>
    </row>
    <row r="59" spans="1:7" x14ac:dyDescent="0.3">
      <c r="A59" s="51" t="s">
        <v>519</v>
      </c>
      <c r="B59" s="51" t="s">
        <v>520</v>
      </c>
      <c r="C59" s="127"/>
      <c r="D59" s="127"/>
      <c r="E59" s="127"/>
      <c r="F59" s="127"/>
      <c r="G59" s="51"/>
    </row>
    <row r="60" spans="1:7" x14ac:dyDescent="0.3">
      <c r="A60" s="51" t="s">
        <v>521</v>
      </c>
      <c r="B60" s="51" t="s">
        <v>2</v>
      </c>
      <c r="C60" s="127"/>
      <c r="D60" s="127"/>
      <c r="E60" s="127"/>
      <c r="F60" s="127"/>
      <c r="G60" s="51"/>
    </row>
    <row r="61" spans="1:7" x14ac:dyDescent="0.3">
      <c r="A61" s="51" t="s">
        <v>522</v>
      </c>
      <c r="B61" s="51" t="s">
        <v>523</v>
      </c>
      <c r="C61" s="127"/>
      <c r="D61" s="127"/>
      <c r="E61" s="127"/>
      <c r="F61" s="127"/>
      <c r="G61" s="51"/>
    </row>
    <row r="62" spans="1:7" x14ac:dyDescent="0.3">
      <c r="A62" s="51" t="s">
        <v>524</v>
      </c>
      <c r="B62" s="51" t="s">
        <v>525</v>
      </c>
      <c r="C62" s="127"/>
      <c r="D62" s="127"/>
      <c r="E62" s="127"/>
      <c r="F62" s="127"/>
      <c r="G62" s="51"/>
    </row>
    <row r="63" spans="1:7" x14ac:dyDescent="0.3">
      <c r="A63" s="51" t="s">
        <v>526</v>
      </c>
      <c r="B63" s="51" t="s">
        <v>527</v>
      </c>
      <c r="C63" s="127"/>
      <c r="D63" s="127"/>
      <c r="E63" s="127"/>
      <c r="F63" s="127"/>
      <c r="G63" s="51"/>
    </row>
    <row r="64" spans="1:7" x14ac:dyDescent="0.3">
      <c r="A64" s="51" t="s">
        <v>528</v>
      </c>
      <c r="B64" s="51" t="s">
        <v>529</v>
      </c>
      <c r="C64" s="127"/>
      <c r="D64" s="127"/>
      <c r="E64" s="127"/>
      <c r="F64" s="127"/>
      <c r="G64" s="51"/>
    </row>
    <row r="65" spans="1:7" x14ac:dyDescent="0.3">
      <c r="A65" s="51" t="s">
        <v>530</v>
      </c>
      <c r="B65" s="51" t="s">
        <v>531</v>
      </c>
      <c r="C65" s="127"/>
      <c r="D65" s="127"/>
      <c r="E65" s="127"/>
      <c r="F65" s="127"/>
      <c r="G65" s="51"/>
    </row>
    <row r="66" spans="1:7" x14ac:dyDescent="0.3">
      <c r="A66" s="51" t="s">
        <v>532</v>
      </c>
      <c r="B66" s="51" t="s">
        <v>533</v>
      </c>
      <c r="C66" s="127"/>
      <c r="D66" s="127"/>
      <c r="E66" s="127"/>
      <c r="F66" s="127"/>
      <c r="G66" s="51"/>
    </row>
    <row r="67" spans="1:7" x14ac:dyDescent="0.3">
      <c r="A67" s="51" t="s">
        <v>534</v>
      </c>
      <c r="B67" s="51" t="s">
        <v>535</v>
      </c>
      <c r="C67" s="127"/>
      <c r="D67" s="127"/>
      <c r="E67" s="127"/>
      <c r="F67" s="127"/>
      <c r="G67" s="51"/>
    </row>
    <row r="68" spans="1:7" x14ac:dyDescent="0.3">
      <c r="A68" s="51" t="s">
        <v>536</v>
      </c>
      <c r="B68" s="51" t="s">
        <v>537</v>
      </c>
      <c r="C68" s="127"/>
      <c r="D68" s="127"/>
      <c r="E68" s="127"/>
      <c r="F68" s="127"/>
      <c r="G68" s="51"/>
    </row>
    <row r="69" spans="1:7" x14ac:dyDescent="0.3">
      <c r="A69" s="51" t="s">
        <v>538</v>
      </c>
      <c r="B69" s="51" t="s">
        <v>539</v>
      </c>
      <c r="C69" s="127"/>
      <c r="D69" s="127"/>
      <c r="E69" s="127"/>
      <c r="F69" s="127"/>
      <c r="G69" s="51"/>
    </row>
    <row r="70" spans="1:7" x14ac:dyDescent="0.3">
      <c r="A70" s="51" t="s">
        <v>540</v>
      </c>
      <c r="B70" s="51" t="s">
        <v>541</v>
      </c>
      <c r="C70" s="127"/>
      <c r="D70" s="127"/>
      <c r="E70" s="127"/>
      <c r="F70" s="127"/>
      <c r="G70" s="51"/>
    </row>
    <row r="71" spans="1:7" x14ac:dyDescent="0.3">
      <c r="A71" s="51" t="s">
        <v>542</v>
      </c>
      <c r="B71" s="51" t="s">
        <v>5</v>
      </c>
      <c r="C71" s="127"/>
      <c r="D71" s="127"/>
      <c r="E71" s="127"/>
      <c r="F71" s="127"/>
      <c r="G71" s="51"/>
    </row>
    <row r="72" spans="1:7" x14ac:dyDescent="0.3">
      <c r="A72" s="93" t="s">
        <v>543</v>
      </c>
      <c r="B72" s="226" t="s">
        <v>306</v>
      </c>
      <c r="C72" s="227">
        <f>SUM(C73:C75)</f>
        <v>0</v>
      </c>
      <c r="D72" s="227">
        <f>SUM(D73:D75)</f>
        <v>0</v>
      </c>
      <c r="E72" s="227"/>
      <c r="F72" s="227">
        <f>SUM(F73:F75)</f>
        <v>0</v>
      </c>
      <c r="G72" s="51"/>
    </row>
    <row r="73" spans="1:7" x14ac:dyDescent="0.3">
      <c r="A73" s="51" t="s">
        <v>545</v>
      </c>
      <c r="B73" s="51" t="s">
        <v>547</v>
      </c>
      <c r="C73" s="127"/>
      <c r="D73" s="127"/>
      <c r="E73" s="127"/>
      <c r="F73" s="127"/>
      <c r="G73" s="51"/>
    </row>
    <row r="74" spans="1:7" x14ac:dyDescent="0.3">
      <c r="A74" s="51" t="s">
        <v>546</v>
      </c>
      <c r="B74" s="51" t="s">
        <v>549</v>
      </c>
      <c r="C74" s="127"/>
      <c r="D74" s="127"/>
      <c r="E74" s="127"/>
      <c r="F74" s="127"/>
      <c r="G74" s="51"/>
    </row>
    <row r="75" spans="1:7" x14ac:dyDescent="0.3">
      <c r="A75" s="51" t="s">
        <v>548</v>
      </c>
      <c r="B75" s="51" t="s">
        <v>1</v>
      </c>
      <c r="C75" s="127"/>
      <c r="D75" s="127"/>
      <c r="E75" s="127"/>
      <c r="F75" s="127"/>
      <c r="G75" s="51"/>
    </row>
    <row r="76" spans="1:7" x14ac:dyDescent="0.3">
      <c r="A76" s="93" t="s">
        <v>1545</v>
      </c>
      <c r="B76" s="226" t="s">
        <v>136</v>
      </c>
      <c r="C76" s="227">
        <f>SUM(C77:C87)</f>
        <v>0</v>
      </c>
      <c r="D76" s="227">
        <f>SUM(D77:D87)</f>
        <v>0</v>
      </c>
      <c r="E76" s="227"/>
      <c r="F76" s="227">
        <f>SUM(F77:F87)</f>
        <v>0</v>
      </c>
      <c r="G76" s="51"/>
    </row>
    <row r="77" spans="1:7" x14ac:dyDescent="0.3">
      <c r="A77" s="51" t="s">
        <v>550</v>
      </c>
      <c r="B77" s="68" t="s">
        <v>308</v>
      </c>
      <c r="C77" s="127"/>
      <c r="D77" s="127"/>
      <c r="E77" s="127"/>
      <c r="F77" s="127"/>
      <c r="G77" s="51"/>
    </row>
    <row r="78" spans="1:7" x14ac:dyDescent="0.3">
      <c r="A78" s="51" t="s">
        <v>551</v>
      </c>
      <c r="B78" s="51" t="s">
        <v>544</v>
      </c>
      <c r="C78" s="127"/>
      <c r="D78" s="127"/>
      <c r="E78" s="127"/>
      <c r="F78" s="127"/>
      <c r="G78" s="51"/>
    </row>
    <row r="79" spans="1:7" x14ac:dyDescent="0.3">
      <c r="A79" s="51" t="s">
        <v>552</v>
      </c>
      <c r="B79" s="68" t="s">
        <v>310</v>
      </c>
      <c r="C79" s="127"/>
      <c r="D79" s="127"/>
      <c r="E79" s="127"/>
      <c r="F79" s="127"/>
      <c r="G79" s="51"/>
    </row>
    <row r="80" spans="1:7" x14ac:dyDescent="0.3">
      <c r="A80" s="51" t="s">
        <v>553</v>
      </c>
      <c r="B80" s="68" t="s">
        <v>312</v>
      </c>
      <c r="C80" s="127"/>
      <c r="D80" s="127"/>
      <c r="E80" s="127"/>
      <c r="F80" s="127"/>
      <c r="G80" s="51"/>
    </row>
    <row r="81" spans="1:7" x14ac:dyDescent="0.3">
      <c r="A81" s="51" t="s">
        <v>554</v>
      </c>
      <c r="B81" s="68" t="s">
        <v>11</v>
      </c>
      <c r="C81" s="127"/>
      <c r="D81" s="127"/>
      <c r="E81" s="127"/>
      <c r="F81" s="127"/>
      <c r="G81" s="51"/>
    </row>
    <row r="82" spans="1:7" x14ac:dyDescent="0.3">
      <c r="A82" s="51" t="s">
        <v>555</v>
      </c>
      <c r="B82" s="68" t="s">
        <v>315</v>
      </c>
      <c r="C82" s="127"/>
      <c r="D82" s="127"/>
      <c r="E82" s="127"/>
      <c r="F82" s="127"/>
      <c r="G82" s="51"/>
    </row>
    <row r="83" spans="1:7" x14ac:dyDescent="0.3">
      <c r="A83" s="51" t="s">
        <v>556</v>
      </c>
      <c r="B83" s="68" t="s">
        <v>317</v>
      </c>
      <c r="C83" s="127"/>
      <c r="D83" s="127"/>
      <c r="E83" s="127"/>
      <c r="F83" s="127"/>
      <c r="G83" s="51"/>
    </row>
    <row r="84" spans="1:7" x14ac:dyDescent="0.3">
      <c r="A84" s="51" t="s">
        <v>557</v>
      </c>
      <c r="B84" s="68" t="s">
        <v>319</v>
      </c>
      <c r="C84" s="127"/>
      <c r="D84" s="127"/>
      <c r="E84" s="127"/>
      <c r="F84" s="127"/>
      <c r="G84" s="51"/>
    </row>
    <row r="85" spans="1:7" x14ac:dyDescent="0.3">
      <c r="A85" s="51" t="s">
        <v>558</v>
      </c>
      <c r="B85" s="68" t="s">
        <v>321</v>
      </c>
      <c r="C85" s="127"/>
      <c r="D85" s="127"/>
      <c r="E85" s="127"/>
      <c r="F85" s="127"/>
      <c r="G85" s="51"/>
    </row>
    <row r="86" spans="1:7" x14ac:dyDescent="0.3">
      <c r="A86" s="51" t="s">
        <v>559</v>
      </c>
      <c r="B86" s="68" t="s">
        <v>323</v>
      </c>
      <c r="C86" s="127"/>
      <c r="D86" s="127"/>
      <c r="E86" s="127"/>
      <c r="F86" s="127"/>
      <c r="G86" s="51"/>
    </row>
    <row r="87" spans="1:7" x14ac:dyDescent="0.3">
      <c r="A87" s="51" t="s">
        <v>560</v>
      </c>
      <c r="B87" s="68" t="s">
        <v>136</v>
      </c>
      <c r="C87" s="127"/>
      <c r="D87" s="127"/>
      <c r="E87" s="127"/>
      <c r="F87" s="127"/>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3069</v>
      </c>
      <c r="C98" s="70" t="s">
        <v>479</v>
      </c>
      <c r="D98" s="70" t="s">
        <v>480</v>
      </c>
      <c r="E98" s="72"/>
      <c r="F98" s="73" t="s">
        <v>447</v>
      </c>
      <c r="G98" s="73"/>
    </row>
    <row r="99" spans="1:7" x14ac:dyDescent="0.3">
      <c r="A99" s="93" t="s">
        <v>571</v>
      </c>
      <c r="B99" s="226" t="s">
        <v>510</v>
      </c>
      <c r="C99" s="227">
        <f>SUM(C100:C148)</f>
        <v>0.99004353925935695</v>
      </c>
      <c r="D99" s="227">
        <f>SUM(D100:D148)</f>
        <v>0</v>
      </c>
      <c r="E99" s="227"/>
      <c r="F99" s="227">
        <f>SUM(F100:F148)</f>
        <v>0.99004353925935695</v>
      </c>
      <c r="G99" s="51"/>
    </row>
    <row r="100" spans="1:7" x14ac:dyDescent="0.3">
      <c r="A100" s="51" t="s">
        <v>573</v>
      </c>
      <c r="B100" s="68" t="s">
        <v>3099</v>
      </c>
      <c r="C100" s="127">
        <v>1.8100688679007975E-2</v>
      </c>
      <c r="D100" s="127"/>
      <c r="E100" s="127"/>
      <c r="F100" s="127">
        <f>C100</f>
        <v>1.8100688679007975E-2</v>
      </c>
      <c r="G100" s="51"/>
    </row>
    <row r="101" spans="1:7" x14ac:dyDescent="0.3">
      <c r="A101" s="51" t="s">
        <v>574</v>
      </c>
      <c r="B101" s="68" t="s">
        <v>3100</v>
      </c>
      <c r="C101" s="127">
        <v>2.6193950129217193E-3</v>
      </c>
      <c r="D101" s="127"/>
      <c r="E101" s="127"/>
      <c r="F101" s="127">
        <f t="shared" ref="F101:F113" si="1">C101</f>
        <v>2.6193950129217193E-3</v>
      </c>
      <c r="G101" s="51"/>
    </row>
    <row r="102" spans="1:7" x14ac:dyDescent="0.3">
      <c r="A102" s="51" t="s">
        <v>575</v>
      </c>
      <c r="B102" s="68" t="s">
        <v>3101</v>
      </c>
      <c r="C102" s="127">
        <v>0.54656019620264185</v>
      </c>
      <c r="D102" s="127"/>
      <c r="E102" s="127"/>
      <c r="F102" s="127">
        <f t="shared" si="1"/>
        <v>0.54656019620264185</v>
      </c>
      <c r="G102" s="51"/>
    </row>
    <row r="103" spans="1:7" x14ac:dyDescent="0.3">
      <c r="A103" s="51" t="s">
        <v>576</v>
      </c>
      <c r="B103" s="68" t="s">
        <v>3102</v>
      </c>
      <c r="C103" s="127">
        <v>5.2987204072526134E-3</v>
      </c>
      <c r="D103" s="127"/>
      <c r="E103" s="127"/>
      <c r="F103" s="127">
        <f t="shared" si="1"/>
        <v>5.2987204072526134E-3</v>
      </c>
      <c r="G103" s="51"/>
    </row>
    <row r="104" spans="1:7" x14ac:dyDescent="0.3">
      <c r="A104" s="51" t="s">
        <v>577</v>
      </c>
      <c r="B104" s="68" t="s">
        <v>3103</v>
      </c>
      <c r="C104" s="127">
        <v>6.5980911844781018E-4</v>
      </c>
      <c r="D104" s="127"/>
      <c r="E104" s="127"/>
      <c r="F104" s="127">
        <f t="shared" si="1"/>
        <v>6.5980911844781018E-4</v>
      </c>
      <c r="G104" s="51"/>
    </row>
    <row r="105" spans="1:7" x14ac:dyDescent="0.3">
      <c r="A105" s="51" t="s">
        <v>578</v>
      </c>
      <c r="B105" s="68" t="s">
        <v>3104</v>
      </c>
      <c r="C105" s="127">
        <v>1.323731721748932E-3</v>
      </c>
      <c r="D105" s="127"/>
      <c r="E105" s="127"/>
      <c r="F105" s="127">
        <f t="shared" si="1"/>
        <v>1.323731721748932E-3</v>
      </c>
      <c r="G105" s="51"/>
    </row>
    <row r="106" spans="1:7" x14ac:dyDescent="0.3">
      <c r="A106" s="51" t="s">
        <v>579</v>
      </c>
      <c r="B106" s="68" t="s">
        <v>3115</v>
      </c>
      <c r="C106" s="127">
        <v>6.1370333658332795E-3</v>
      </c>
      <c r="D106" s="127"/>
      <c r="E106" s="127"/>
      <c r="F106" s="127">
        <f t="shared" si="1"/>
        <v>6.1370333658332795E-3</v>
      </c>
      <c r="G106" s="51"/>
    </row>
    <row r="107" spans="1:7" x14ac:dyDescent="0.3">
      <c r="A107" s="51" t="s">
        <v>580</v>
      </c>
      <c r="B107" s="68" t="s">
        <v>3116</v>
      </c>
      <c r="C107" s="127">
        <v>1.1507949358940025E-2</v>
      </c>
      <c r="D107" s="127"/>
      <c r="E107" s="127"/>
      <c r="F107" s="127">
        <f t="shared" si="1"/>
        <v>1.1507949358940025E-2</v>
      </c>
      <c r="G107" s="51"/>
    </row>
    <row r="108" spans="1:7" x14ac:dyDescent="0.3">
      <c r="A108" s="51" t="s">
        <v>581</v>
      </c>
      <c r="B108" s="68" t="s">
        <v>3105</v>
      </c>
      <c r="C108" s="127">
        <v>7.0005617074559892E-2</v>
      </c>
      <c r="D108" s="127"/>
      <c r="E108" s="127"/>
      <c r="F108" s="127">
        <f t="shared" si="1"/>
        <v>7.0005617074559892E-2</v>
      </c>
      <c r="G108" s="51"/>
    </row>
    <row r="109" spans="1:7" x14ac:dyDescent="0.3">
      <c r="A109" s="51" t="s">
        <v>582</v>
      </c>
      <c r="B109" s="68" t="s">
        <v>3106</v>
      </c>
      <c r="C109" s="127">
        <v>9.5777163279945048E-3</v>
      </c>
      <c r="D109" s="127"/>
      <c r="E109" s="127"/>
      <c r="F109" s="127">
        <f t="shared" si="1"/>
        <v>9.5777163279945048E-3</v>
      </c>
      <c r="G109" s="51"/>
    </row>
    <row r="110" spans="1:7" x14ac:dyDescent="0.3">
      <c r="A110" s="51" t="s">
        <v>583</v>
      </c>
      <c r="B110" s="68" t="s">
        <v>3117</v>
      </c>
      <c r="C110" s="127">
        <v>0.22949951847581976</v>
      </c>
      <c r="D110" s="127"/>
      <c r="E110" s="127"/>
      <c r="F110" s="127">
        <f t="shared" si="1"/>
        <v>0.22949951847581976</v>
      </c>
      <c r="G110" s="51"/>
    </row>
    <row r="111" spans="1:7" x14ac:dyDescent="0.3">
      <c r="A111" s="51" t="s">
        <v>584</v>
      </c>
      <c r="B111" s="68" t="s">
        <v>3118</v>
      </c>
      <c r="C111" s="127">
        <v>1.5988359694251077E-2</v>
      </c>
      <c r="D111" s="127"/>
      <c r="E111" s="127"/>
      <c r="F111" s="127">
        <f t="shared" si="1"/>
        <v>1.5988359694251077E-2</v>
      </c>
      <c r="G111" s="51"/>
    </row>
    <row r="112" spans="1:7" x14ac:dyDescent="0.3">
      <c r="A112" s="51" t="s">
        <v>585</v>
      </c>
      <c r="B112" s="68" t="s">
        <v>3107</v>
      </c>
      <c r="C112" s="127">
        <v>5.6316771254807912E-2</v>
      </c>
      <c r="D112" s="127"/>
      <c r="E112" s="127"/>
      <c r="F112" s="127">
        <f t="shared" si="1"/>
        <v>5.6316771254807912E-2</v>
      </c>
      <c r="G112" s="51"/>
    </row>
    <row r="113" spans="1:7" x14ac:dyDescent="0.3">
      <c r="A113" s="51" t="s">
        <v>586</v>
      </c>
      <c r="B113" s="68" t="s">
        <v>3108</v>
      </c>
      <c r="C113" s="127">
        <v>1.6448032565129628E-2</v>
      </c>
      <c r="D113" s="127"/>
      <c r="E113" s="127"/>
      <c r="F113" s="127">
        <f t="shared" si="1"/>
        <v>1.6448032565129628E-2</v>
      </c>
      <c r="G113" s="51"/>
    </row>
    <row r="114" spans="1:7" x14ac:dyDescent="0.3">
      <c r="A114" s="51" t="s">
        <v>587</v>
      </c>
      <c r="B114" s="68"/>
      <c r="C114" s="127"/>
      <c r="D114" s="127"/>
      <c r="E114" s="127"/>
      <c r="F114" s="127"/>
      <c r="G114" s="51"/>
    </row>
    <row r="115" spans="1:7" x14ac:dyDescent="0.3">
      <c r="A115" s="51" t="s">
        <v>588</v>
      </c>
      <c r="B115" s="68"/>
      <c r="C115" s="127"/>
      <c r="D115" s="127"/>
      <c r="E115" s="127"/>
      <c r="F115" s="127"/>
      <c r="G115" s="51"/>
    </row>
    <row r="116" spans="1:7" x14ac:dyDescent="0.3">
      <c r="A116" s="51" t="s">
        <v>589</v>
      </c>
      <c r="B116" s="68"/>
      <c r="C116" s="127"/>
      <c r="D116" s="127"/>
      <c r="E116" s="127"/>
      <c r="F116" s="127"/>
      <c r="G116" s="51"/>
    </row>
    <row r="117" spans="1:7" x14ac:dyDescent="0.3">
      <c r="A117" s="51" t="s">
        <v>590</v>
      </c>
      <c r="B117" s="68"/>
      <c r="C117" s="127"/>
      <c r="D117" s="127"/>
      <c r="E117" s="127"/>
      <c r="F117" s="127"/>
      <c r="G117" s="51"/>
    </row>
    <row r="118" spans="1:7" x14ac:dyDescent="0.3">
      <c r="A118" s="51" t="s">
        <v>591</v>
      </c>
      <c r="B118" s="68"/>
      <c r="C118" s="127"/>
      <c r="D118" s="127"/>
      <c r="E118" s="127"/>
      <c r="F118" s="127"/>
      <c r="G118" s="51"/>
    </row>
    <row r="119" spans="1:7" x14ac:dyDescent="0.3">
      <c r="A119" s="51" t="s">
        <v>592</v>
      </c>
      <c r="B119" s="68"/>
      <c r="C119" s="127"/>
      <c r="D119" s="127"/>
      <c r="E119" s="127"/>
      <c r="F119" s="127"/>
      <c r="G119" s="51"/>
    </row>
    <row r="120" spans="1:7" x14ac:dyDescent="0.3">
      <c r="A120" s="51" t="s">
        <v>593</v>
      </c>
      <c r="B120" s="68"/>
      <c r="C120" s="127"/>
      <c r="D120" s="127"/>
      <c r="E120" s="127"/>
      <c r="F120" s="127"/>
      <c r="G120" s="51"/>
    </row>
    <row r="121" spans="1:7" x14ac:dyDescent="0.3">
      <c r="A121" s="51" t="s">
        <v>594</v>
      </c>
      <c r="B121" s="68"/>
      <c r="C121" s="127"/>
      <c r="D121" s="127"/>
      <c r="E121" s="127"/>
      <c r="F121" s="127"/>
      <c r="G121" s="51"/>
    </row>
    <row r="122" spans="1:7" x14ac:dyDescent="0.3">
      <c r="A122" s="51" t="s">
        <v>595</v>
      </c>
      <c r="B122" s="68"/>
      <c r="C122" s="127"/>
      <c r="D122" s="127"/>
      <c r="E122" s="127"/>
      <c r="F122" s="127"/>
      <c r="G122" s="51"/>
    </row>
    <row r="123" spans="1:7" x14ac:dyDescent="0.3">
      <c r="A123" s="51" t="s">
        <v>596</v>
      </c>
      <c r="B123" s="68"/>
      <c r="C123" s="127"/>
      <c r="D123" s="127"/>
      <c r="E123" s="127"/>
      <c r="F123" s="127"/>
      <c r="G123" s="51"/>
    </row>
    <row r="124" spans="1:7" x14ac:dyDescent="0.3">
      <c r="A124" s="51" t="s">
        <v>597</v>
      </c>
      <c r="B124" s="68"/>
      <c r="C124" s="127"/>
      <c r="D124" s="127"/>
      <c r="E124" s="127"/>
      <c r="F124" s="127"/>
      <c r="G124" s="51"/>
    </row>
    <row r="125" spans="1:7" x14ac:dyDescent="0.3">
      <c r="A125" s="51" t="s">
        <v>598</v>
      </c>
      <c r="B125" s="68"/>
      <c r="C125" s="127"/>
      <c r="D125" s="127"/>
      <c r="E125" s="127"/>
      <c r="F125" s="127"/>
      <c r="G125" s="51"/>
    </row>
    <row r="126" spans="1:7" x14ac:dyDescent="0.3">
      <c r="A126" s="51" t="s">
        <v>599</v>
      </c>
      <c r="B126" s="68"/>
      <c r="C126" s="127"/>
      <c r="D126" s="127"/>
      <c r="E126" s="127"/>
      <c r="F126" s="127"/>
      <c r="G126" s="51"/>
    </row>
    <row r="127" spans="1:7" x14ac:dyDescent="0.3">
      <c r="A127" s="51" t="s">
        <v>600</v>
      </c>
      <c r="B127" s="68"/>
      <c r="C127" s="127"/>
      <c r="D127" s="127"/>
      <c r="E127" s="127"/>
      <c r="F127" s="127"/>
      <c r="G127" s="51"/>
    </row>
    <row r="128" spans="1:7" x14ac:dyDescent="0.3">
      <c r="A128" s="51" t="s">
        <v>601</v>
      </c>
      <c r="B128" s="68"/>
      <c r="C128" s="127"/>
      <c r="D128" s="127"/>
      <c r="E128" s="127"/>
      <c r="F128" s="127"/>
      <c r="G128" s="51"/>
    </row>
    <row r="129" spans="1:7" x14ac:dyDescent="0.3">
      <c r="A129" s="51" t="s">
        <v>602</v>
      </c>
      <c r="B129" s="68"/>
      <c r="C129" s="127"/>
      <c r="D129" s="127"/>
      <c r="E129" s="127"/>
      <c r="F129" s="127"/>
      <c r="G129" s="51"/>
    </row>
    <row r="130" spans="1:7" x14ac:dyDescent="0.3">
      <c r="A130" s="51" t="s">
        <v>1519</v>
      </c>
      <c r="B130" s="68"/>
      <c r="C130" s="127"/>
      <c r="D130" s="127"/>
      <c r="E130" s="127"/>
      <c r="F130" s="127"/>
      <c r="G130" s="51"/>
    </row>
    <row r="131" spans="1:7" x14ac:dyDescent="0.3">
      <c r="A131" s="51" t="s">
        <v>1520</v>
      </c>
      <c r="B131" s="68"/>
      <c r="C131" s="127"/>
      <c r="D131" s="127"/>
      <c r="E131" s="127"/>
      <c r="F131" s="127"/>
      <c r="G131" s="51"/>
    </row>
    <row r="132" spans="1:7" x14ac:dyDescent="0.3">
      <c r="A132" s="51" t="s">
        <v>1521</v>
      </c>
      <c r="B132" s="68"/>
      <c r="C132" s="127"/>
      <c r="D132" s="127"/>
      <c r="E132" s="127"/>
      <c r="F132" s="127"/>
      <c r="G132" s="51"/>
    </row>
    <row r="133" spans="1:7" x14ac:dyDescent="0.3">
      <c r="A133" s="51" t="s">
        <v>1522</v>
      </c>
      <c r="B133" s="68"/>
      <c r="C133" s="127"/>
      <c r="D133" s="127"/>
      <c r="E133" s="127"/>
      <c r="F133" s="127"/>
      <c r="G133" s="51"/>
    </row>
    <row r="134" spans="1:7" x14ac:dyDescent="0.3">
      <c r="A134" s="51" t="s">
        <v>1523</v>
      </c>
      <c r="B134" s="68"/>
      <c r="C134" s="127"/>
      <c r="D134" s="127"/>
      <c r="E134" s="127"/>
      <c r="F134" s="127"/>
      <c r="G134" s="51"/>
    </row>
    <row r="135" spans="1:7" x14ac:dyDescent="0.3">
      <c r="A135" s="51" t="s">
        <v>1524</v>
      </c>
      <c r="B135" s="68"/>
      <c r="C135" s="127"/>
      <c r="D135" s="127"/>
      <c r="E135" s="127"/>
      <c r="F135" s="127"/>
      <c r="G135" s="51"/>
    </row>
    <row r="136" spans="1:7" x14ac:dyDescent="0.3">
      <c r="A136" s="51" t="s">
        <v>1525</v>
      </c>
      <c r="B136" s="68"/>
      <c r="C136" s="127"/>
      <c r="D136" s="127"/>
      <c r="E136" s="127"/>
      <c r="F136" s="127"/>
      <c r="G136" s="51"/>
    </row>
    <row r="137" spans="1:7" x14ac:dyDescent="0.3">
      <c r="A137" s="51" t="s">
        <v>1526</v>
      </c>
      <c r="B137" s="68"/>
      <c r="C137" s="127"/>
      <c r="D137" s="127"/>
      <c r="E137" s="127"/>
      <c r="F137" s="127"/>
      <c r="G137" s="51"/>
    </row>
    <row r="138" spans="1:7" x14ac:dyDescent="0.3">
      <c r="A138" s="51" t="s">
        <v>1527</v>
      </c>
      <c r="B138" s="68"/>
      <c r="C138" s="127"/>
      <c r="D138" s="127"/>
      <c r="E138" s="127"/>
      <c r="F138" s="127"/>
      <c r="G138" s="51"/>
    </row>
    <row r="139" spans="1:7" x14ac:dyDescent="0.3">
      <c r="A139" s="51" t="s">
        <v>1528</v>
      </c>
      <c r="B139" s="68"/>
      <c r="C139" s="127"/>
      <c r="D139" s="127"/>
      <c r="E139" s="127"/>
      <c r="F139" s="127"/>
      <c r="G139" s="51"/>
    </row>
    <row r="140" spans="1:7" x14ac:dyDescent="0.3">
      <c r="A140" s="51" t="s">
        <v>1529</v>
      </c>
      <c r="B140" s="68"/>
      <c r="C140" s="127"/>
      <c r="D140" s="127"/>
      <c r="E140" s="127"/>
      <c r="F140" s="127"/>
      <c r="G140" s="51"/>
    </row>
    <row r="141" spans="1:7" x14ac:dyDescent="0.3">
      <c r="A141" s="51" t="s">
        <v>1530</v>
      </c>
      <c r="B141" s="68"/>
      <c r="C141" s="127"/>
      <c r="D141" s="127"/>
      <c r="E141" s="127"/>
      <c r="F141" s="127"/>
      <c r="G141" s="51"/>
    </row>
    <row r="142" spans="1:7" x14ac:dyDescent="0.3">
      <c r="A142" s="51" t="s">
        <v>1531</v>
      </c>
      <c r="B142" s="68"/>
      <c r="C142" s="127"/>
      <c r="D142" s="127"/>
      <c r="E142" s="127"/>
      <c r="F142" s="127"/>
      <c r="G142" s="51"/>
    </row>
    <row r="143" spans="1:7" x14ac:dyDescent="0.3">
      <c r="A143" s="51" t="s">
        <v>1532</v>
      </c>
      <c r="B143" s="68"/>
      <c r="C143" s="127"/>
      <c r="D143" s="127"/>
      <c r="E143" s="127"/>
      <c r="F143" s="127"/>
      <c r="G143" s="51"/>
    </row>
    <row r="144" spans="1:7" x14ac:dyDescent="0.3">
      <c r="A144" s="51" t="s">
        <v>1533</v>
      </c>
      <c r="B144" s="68"/>
      <c r="C144" s="127"/>
      <c r="D144" s="127"/>
      <c r="E144" s="127"/>
      <c r="F144" s="127"/>
      <c r="G144" s="51"/>
    </row>
    <row r="145" spans="1:7" x14ac:dyDescent="0.3">
      <c r="A145" s="51" t="s">
        <v>1534</v>
      </c>
      <c r="B145" s="68"/>
      <c r="C145" s="127"/>
      <c r="D145" s="127"/>
      <c r="E145" s="127"/>
      <c r="F145" s="127"/>
      <c r="G145" s="51"/>
    </row>
    <row r="146" spans="1:7" x14ac:dyDescent="0.3">
      <c r="A146" s="51" t="s">
        <v>1535</v>
      </c>
      <c r="B146" s="68"/>
      <c r="C146" s="127"/>
      <c r="D146" s="127"/>
      <c r="E146" s="127"/>
      <c r="F146" s="127"/>
      <c r="G146" s="51"/>
    </row>
    <row r="147" spans="1:7" x14ac:dyDescent="0.3">
      <c r="A147" s="51" t="s">
        <v>1536</v>
      </c>
      <c r="B147" s="68"/>
      <c r="C147" s="127"/>
      <c r="D147" s="127"/>
      <c r="E147" s="127"/>
      <c r="F147" s="127"/>
      <c r="G147" s="51"/>
    </row>
    <row r="148" spans="1:7" x14ac:dyDescent="0.3">
      <c r="A148" s="51" t="s">
        <v>1537</v>
      </c>
      <c r="B148" s="68"/>
      <c r="C148" s="127"/>
      <c r="D148" s="127"/>
      <c r="E148" s="127"/>
      <c r="F148" s="127"/>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v>0.99887418902110536</v>
      </c>
      <c r="D150" s="127"/>
      <c r="E150" s="128"/>
      <c r="F150" s="127"/>
    </row>
    <row r="151" spans="1:7" x14ac:dyDescent="0.3">
      <c r="A151" s="51" t="s">
        <v>606</v>
      </c>
      <c r="B151" s="51" t="s">
        <v>607</v>
      </c>
      <c r="C151" s="127">
        <v>1.1258109788947191E-3</v>
      </c>
      <c r="D151" s="127"/>
      <c r="E151" s="128"/>
      <c r="F151" s="127"/>
    </row>
    <row r="152" spans="1:7" x14ac:dyDescent="0.3">
      <c r="A152" s="51" t="s">
        <v>608</v>
      </c>
      <c r="B152" s="51" t="s">
        <v>136</v>
      </c>
      <c r="C152" s="127">
        <v>0</v>
      </c>
      <c r="D152" s="127"/>
      <c r="E152" s="128"/>
      <c r="F152" s="127"/>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v>2.9999999999999997E-4</v>
      </c>
      <c r="D160" s="127"/>
      <c r="E160" s="128"/>
      <c r="F160" s="127"/>
    </row>
    <row r="161" spans="1:7" x14ac:dyDescent="0.3">
      <c r="A161" s="51" t="s">
        <v>618</v>
      </c>
      <c r="B161" s="51" t="s">
        <v>619</v>
      </c>
      <c r="C161" s="127">
        <v>0.99970000000000003</v>
      </c>
      <c r="D161" s="127"/>
      <c r="E161" s="128"/>
      <c r="F161" s="127"/>
    </row>
    <row r="162" spans="1:7" x14ac:dyDescent="0.3">
      <c r="A162" s="51" t="s">
        <v>620</v>
      </c>
      <c r="B162" s="51" t="s">
        <v>136</v>
      </c>
      <c r="C162" s="127">
        <v>0</v>
      </c>
      <c r="D162" s="127"/>
      <c r="E162" s="128"/>
      <c r="F162" s="127"/>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v>1.1871775340363249E-2</v>
      </c>
      <c r="D170" s="127"/>
      <c r="E170" s="128"/>
      <c r="F170" s="127"/>
    </row>
    <row r="171" spans="1:7" x14ac:dyDescent="0.3">
      <c r="A171" s="51" t="s">
        <v>630</v>
      </c>
      <c r="B171" s="47" t="s">
        <v>3048</v>
      </c>
      <c r="C171" s="127">
        <v>4.5525003656001595E-2</v>
      </c>
      <c r="D171" s="127"/>
      <c r="E171" s="128"/>
      <c r="F171" s="127"/>
    </row>
    <row r="172" spans="1:7" x14ac:dyDescent="0.3">
      <c r="A172" s="51" t="s">
        <v>631</v>
      </c>
      <c r="B172" s="47" t="s">
        <v>3049</v>
      </c>
      <c r="C172" s="127">
        <v>9.706307849106971E-2</v>
      </c>
      <c r="D172" s="127"/>
      <c r="E172" s="127"/>
      <c r="F172" s="127"/>
    </row>
    <row r="173" spans="1:7" x14ac:dyDescent="0.3">
      <c r="A173" s="51" t="s">
        <v>632</v>
      </c>
      <c r="B173" s="47" t="s">
        <v>3050</v>
      </c>
      <c r="C173" s="127">
        <v>0.26853628665985646</v>
      </c>
      <c r="D173" s="127"/>
      <c r="E173" s="127"/>
      <c r="F173" s="127"/>
    </row>
    <row r="174" spans="1:7" x14ac:dyDescent="0.3">
      <c r="A174" s="51" t="s">
        <v>633</v>
      </c>
      <c r="B174" s="47" t="s">
        <v>3051</v>
      </c>
      <c r="C174" s="127">
        <v>0.57700385585270897</v>
      </c>
      <c r="D174" s="127"/>
      <c r="E174" s="127"/>
      <c r="F174" s="127"/>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v>0</v>
      </c>
      <c r="D180" s="184"/>
      <c r="E180" s="128"/>
      <c r="F180" s="184"/>
    </row>
    <row r="181" spans="1:7" outlineLevel="1" x14ac:dyDescent="0.3">
      <c r="A181" s="51" t="s">
        <v>2662</v>
      </c>
      <c r="B181" s="121" t="s">
        <v>2661</v>
      </c>
      <c r="C181" s="184"/>
      <c r="D181" s="184"/>
      <c r="E181" s="128"/>
      <c r="F181" s="184"/>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2">
        <v>62.599211093694841</v>
      </c>
      <c r="D187" s="133">
        <v>212317</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3109</v>
      </c>
      <c r="C190" s="132">
        <v>11942.728559769908</v>
      </c>
      <c r="D190" s="230">
        <v>207077</v>
      </c>
      <c r="E190" s="65"/>
      <c r="F190" s="139">
        <f>IF($C$214=0,"",IF(C190="[for completion]","",IF(C190="","",C190/$C$214)))</f>
        <v>0.89856589807732856</v>
      </c>
      <c r="G190" s="139">
        <f>IF($D$214=0,"",IF(D190="[for completion]","",IF(D190="","",D190/$D$214)))</f>
        <v>0.975319922568612</v>
      </c>
    </row>
    <row r="191" spans="1:7" x14ac:dyDescent="0.3">
      <c r="A191" s="51" t="s">
        <v>652</v>
      </c>
      <c r="B191" s="68" t="s">
        <v>3110</v>
      </c>
      <c r="C191" s="230">
        <v>1284.4354574800022</v>
      </c>
      <c r="D191" s="230">
        <v>5094</v>
      </c>
      <c r="E191" s="65"/>
      <c r="F191" s="139">
        <f t="shared" ref="F191:F213" si="2">IF($C$214=0,"",IF(C191="[for completion]","",IF(C191="","",C191/$C$214)))</f>
        <v>9.6640386206275686E-2</v>
      </c>
      <c r="G191" s="139">
        <f t="shared" ref="G191:G213" si="3">IF($D$214=0,"",IF(D191="[for completion]","",IF(D191="","",D191/$D$214)))</f>
        <v>2.3992426418986704E-2</v>
      </c>
    </row>
    <row r="192" spans="1:7" x14ac:dyDescent="0.3">
      <c r="A192" s="51" t="s">
        <v>653</v>
      </c>
      <c r="B192" s="68" t="s">
        <v>3111</v>
      </c>
      <c r="C192" s="230">
        <v>63.712684529999997</v>
      </c>
      <c r="D192" s="230">
        <v>146</v>
      </c>
      <c r="E192" s="65"/>
      <c r="F192" s="139">
        <f t="shared" si="2"/>
        <v>4.7937157163957149E-3</v>
      </c>
      <c r="G192" s="139">
        <f t="shared" si="3"/>
        <v>6.876510124012679E-4</v>
      </c>
    </row>
    <row r="193" spans="1:7" x14ac:dyDescent="0.3">
      <c r="A193" s="51" t="s">
        <v>654</v>
      </c>
      <c r="B193" s="68" t="s">
        <v>3112</v>
      </c>
      <c r="C193" s="230">
        <v>0</v>
      </c>
      <c r="D193" s="230">
        <v>0</v>
      </c>
      <c r="E193" s="65"/>
      <c r="F193" s="139">
        <f t="shared" si="2"/>
        <v>0</v>
      </c>
      <c r="G193" s="139">
        <f t="shared" si="3"/>
        <v>0</v>
      </c>
    </row>
    <row r="194" spans="1:7" x14ac:dyDescent="0.3">
      <c r="A194" s="51" t="s">
        <v>655</v>
      </c>
      <c r="B194" s="68" t="s">
        <v>3113</v>
      </c>
      <c r="C194" s="230">
        <v>0</v>
      </c>
      <c r="D194" s="230">
        <v>0</v>
      </c>
      <c r="E194" s="65"/>
      <c r="F194" s="139">
        <f t="shared" si="2"/>
        <v>0</v>
      </c>
      <c r="G194" s="139">
        <f t="shared" si="3"/>
        <v>0</v>
      </c>
    </row>
    <row r="195" spans="1:7" x14ac:dyDescent="0.3">
      <c r="A195" s="51" t="s">
        <v>656</v>
      </c>
      <c r="B195" s="68" t="s">
        <v>3114</v>
      </c>
      <c r="C195" s="230">
        <v>0</v>
      </c>
      <c r="D195" s="230">
        <v>0</v>
      </c>
      <c r="E195" s="65"/>
      <c r="F195" s="139">
        <f t="shared" si="2"/>
        <v>0</v>
      </c>
      <c r="G195" s="139">
        <f t="shared" si="3"/>
        <v>0</v>
      </c>
    </row>
    <row r="196" spans="1:7" x14ac:dyDescent="0.3">
      <c r="A196" s="51" t="s">
        <v>657</v>
      </c>
      <c r="B196" s="68"/>
      <c r="C196" s="132"/>
      <c r="D196" s="133"/>
      <c r="E196" s="65"/>
      <c r="F196" s="139" t="str">
        <f t="shared" si="2"/>
        <v/>
      </c>
      <c r="G196" s="139" t="str">
        <f t="shared" si="3"/>
        <v/>
      </c>
    </row>
    <row r="197" spans="1:7" x14ac:dyDescent="0.3">
      <c r="A197" s="51" t="s">
        <v>658</v>
      </c>
      <c r="B197" s="68"/>
      <c r="C197" s="132"/>
      <c r="D197" s="133"/>
      <c r="E197" s="65"/>
      <c r="F197" s="139" t="str">
        <f t="shared" si="2"/>
        <v/>
      </c>
      <c r="G197" s="139" t="str">
        <f t="shared" si="3"/>
        <v/>
      </c>
    </row>
    <row r="198" spans="1:7" x14ac:dyDescent="0.3">
      <c r="A198" s="51" t="s">
        <v>659</v>
      </c>
      <c r="B198" s="68"/>
      <c r="C198" s="132"/>
      <c r="D198" s="133"/>
      <c r="E198" s="65"/>
      <c r="F198" s="139" t="str">
        <f t="shared" si="2"/>
        <v/>
      </c>
      <c r="G198" s="139" t="str">
        <f t="shared" si="3"/>
        <v/>
      </c>
    </row>
    <row r="199" spans="1:7" x14ac:dyDescent="0.3">
      <c r="A199" s="51" t="s">
        <v>660</v>
      </c>
      <c r="B199" s="68"/>
      <c r="C199" s="132"/>
      <c r="D199" s="133"/>
      <c r="E199" s="68"/>
      <c r="F199" s="139" t="str">
        <f t="shared" si="2"/>
        <v/>
      </c>
      <c r="G199" s="139" t="str">
        <f t="shared" si="3"/>
        <v/>
      </c>
    </row>
    <row r="200" spans="1:7" x14ac:dyDescent="0.3">
      <c r="A200" s="51" t="s">
        <v>661</v>
      </c>
      <c r="B200" s="68"/>
      <c r="C200" s="132"/>
      <c r="D200" s="133"/>
      <c r="E200" s="68"/>
      <c r="F200" s="139" t="str">
        <f t="shared" si="2"/>
        <v/>
      </c>
      <c r="G200" s="139" t="str">
        <f t="shared" si="3"/>
        <v/>
      </c>
    </row>
    <row r="201" spans="1:7" x14ac:dyDescent="0.3">
      <c r="A201" s="51" t="s">
        <v>662</v>
      </c>
      <c r="B201" s="68"/>
      <c r="C201" s="132"/>
      <c r="D201" s="133"/>
      <c r="E201" s="68"/>
      <c r="F201" s="139" t="str">
        <f t="shared" si="2"/>
        <v/>
      </c>
      <c r="G201" s="139" t="str">
        <f t="shared" si="3"/>
        <v/>
      </c>
    </row>
    <row r="202" spans="1:7" x14ac:dyDescent="0.3">
      <c r="A202" s="51" t="s">
        <v>663</v>
      </c>
      <c r="B202" s="68"/>
      <c r="C202" s="132"/>
      <c r="D202" s="133"/>
      <c r="E202" s="68"/>
      <c r="F202" s="139" t="str">
        <f t="shared" si="2"/>
        <v/>
      </c>
      <c r="G202" s="139" t="str">
        <f t="shared" si="3"/>
        <v/>
      </c>
    </row>
    <row r="203" spans="1:7" x14ac:dyDescent="0.3">
      <c r="A203" s="51" t="s">
        <v>664</v>
      </c>
      <c r="B203" s="68"/>
      <c r="C203" s="132"/>
      <c r="D203" s="133"/>
      <c r="E203" s="68"/>
      <c r="F203" s="139" t="str">
        <f t="shared" si="2"/>
        <v/>
      </c>
      <c r="G203" s="139" t="str">
        <f t="shared" si="3"/>
        <v/>
      </c>
    </row>
    <row r="204" spans="1:7" x14ac:dyDescent="0.3">
      <c r="A204" s="51" t="s">
        <v>665</v>
      </c>
      <c r="B204" s="68"/>
      <c r="C204" s="132"/>
      <c r="D204" s="133"/>
      <c r="E204" s="68"/>
      <c r="F204" s="139" t="str">
        <f t="shared" si="2"/>
        <v/>
      </c>
      <c r="G204" s="139" t="str">
        <f t="shared" si="3"/>
        <v/>
      </c>
    </row>
    <row r="205" spans="1:7" x14ac:dyDescent="0.3">
      <c r="A205" s="51" t="s">
        <v>666</v>
      </c>
      <c r="B205" s="68"/>
      <c r="C205" s="132"/>
      <c r="D205" s="133"/>
      <c r="F205" s="139" t="str">
        <f t="shared" si="2"/>
        <v/>
      </c>
      <c r="G205" s="139" t="str">
        <f t="shared" si="3"/>
        <v/>
      </c>
    </row>
    <row r="206" spans="1:7" x14ac:dyDescent="0.3">
      <c r="A206" s="51" t="s">
        <v>667</v>
      </c>
      <c r="B206" s="68"/>
      <c r="C206" s="132"/>
      <c r="D206" s="133"/>
      <c r="E206" s="121"/>
      <c r="F206" s="139" t="str">
        <f t="shared" si="2"/>
        <v/>
      </c>
      <c r="G206" s="139" t="str">
        <f t="shared" si="3"/>
        <v/>
      </c>
    </row>
    <row r="207" spans="1:7" x14ac:dyDescent="0.3">
      <c r="A207" s="51" t="s">
        <v>668</v>
      </c>
      <c r="B207" s="68"/>
      <c r="C207" s="132"/>
      <c r="D207" s="133"/>
      <c r="E207" s="121"/>
      <c r="F207" s="139" t="str">
        <f t="shared" si="2"/>
        <v/>
      </c>
      <c r="G207" s="139" t="str">
        <f t="shared" si="3"/>
        <v/>
      </c>
    </row>
    <row r="208" spans="1:7" x14ac:dyDescent="0.3">
      <c r="A208" s="51" t="s">
        <v>669</v>
      </c>
      <c r="B208" s="68"/>
      <c r="C208" s="132"/>
      <c r="D208" s="133"/>
      <c r="E208" s="121"/>
      <c r="F208" s="139" t="str">
        <f t="shared" si="2"/>
        <v/>
      </c>
      <c r="G208" s="139" t="str">
        <f t="shared" si="3"/>
        <v/>
      </c>
    </row>
    <row r="209" spans="1:7" x14ac:dyDescent="0.3">
      <c r="A209" s="51" t="s">
        <v>670</v>
      </c>
      <c r="B209" s="68"/>
      <c r="C209" s="132"/>
      <c r="D209" s="133"/>
      <c r="E209" s="121"/>
      <c r="F209" s="139" t="str">
        <f t="shared" si="2"/>
        <v/>
      </c>
      <c r="G209" s="139" t="str">
        <f t="shared" si="3"/>
        <v/>
      </c>
    </row>
    <row r="210" spans="1:7" x14ac:dyDescent="0.3">
      <c r="A210" s="51" t="s">
        <v>671</v>
      </c>
      <c r="B210" s="68"/>
      <c r="C210" s="132"/>
      <c r="D210" s="133"/>
      <c r="E210" s="121"/>
      <c r="F210" s="139" t="str">
        <f t="shared" si="2"/>
        <v/>
      </c>
      <c r="G210" s="139" t="str">
        <f t="shared" si="3"/>
        <v/>
      </c>
    </row>
    <row r="211" spans="1:7" x14ac:dyDescent="0.3">
      <c r="A211" s="51" t="s">
        <v>672</v>
      </c>
      <c r="B211" s="68"/>
      <c r="C211" s="132"/>
      <c r="D211" s="133"/>
      <c r="E211" s="121"/>
      <c r="F211" s="139" t="str">
        <f t="shared" si="2"/>
        <v/>
      </c>
      <c r="G211" s="139" t="str">
        <f t="shared" si="3"/>
        <v/>
      </c>
    </row>
    <row r="212" spans="1:7" x14ac:dyDescent="0.3">
      <c r="A212" s="51" t="s">
        <v>673</v>
      </c>
      <c r="B212" s="68"/>
      <c r="C212" s="132"/>
      <c r="D212" s="133"/>
      <c r="E212" s="121"/>
      <c r="F212" s="139" t="str">
        <f t="shared" si="2"/>
        <v/>
      </c>
      <c r="G212" s="139" t="str">
        <f t="shared" si="3"/>
        <v/>
      </c>
    </row>
    <row r="213" spans="1:7" x14ac:dyDescent="0.3">
      <c r="A213" s="51" t="s">
        <v>674</v>
      </c>
      <c r="B213" s="68"/>
      <c r="C213" s="132"/>
      <c r="D213" s="133"/>
      <c r="E213" s="121"/>
      <c r="F213" s="139" t="str">
        <f t="shared" si="2"/>
        <v/>
      </c>
      <c r="G213" s="139" t="str">
        <f t="shared" si="3"/>
        <v/>
      </c>
    </row>
    <row r="214" spans="1:7" x14ac:dyDescent="0.3">
      <c r="A214" s="51" t="s">
        <v>675</v>
      </c>
      <c r="B214" s="78" t="s">
        <v>138</v>
      </c>
      <c r="C214" s="134">
        <f>SUM(C190:C213)</f>
        <v>13290.876701779911</v>
      </c>
      <c r="D214" s="76">
        <f>SUM(D190:D213)</f>
        <v>212317</v>
      </c>
      <c r="E214" s="121"/>
      <c r="F214" s="148">
        <f>SUM(F190:F213)</f>
        <v>1</v>
      </c>
      <c r="G214" s="148">
        <f>SUM(G190:G213)</f>
        <v>1</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v>0.67169656741076689</v>
      </c>
      <c r="F216" s="147"/>
      <c r="G216" s="147"/>
    </row>
    <row r="217" spans="1:7" x14ac:dyDescent="0.3">
      <c r="F217" s="147"/>
      <c r="G217" s="147"/>
    </row>
    <row r="218" spans="1:7" x14ac:dyDescent="0.3">
      <c r="B218" s="68" t="s">
        <v>679</v>
      </c>
      <c r="F218" s="147"/>
      <c r="G218" s="147"/>
    </row>
    <row r="219" spans="1:7" x14ac:dyDescent="0.3">
      <c r="A219" s="51" t="s">
        <v>680</v>
      </c>
      <c r="B219" s="51" t="s">
        <v>681</v>
      </c>
      <c r="C219" s="132">
        <v>1582.2221541800066</v>
      </c>
      <c r="D219" s="230">
        <v>50875</v>
      </c>
      <c r="F219" s="139">
        <f t="shared" ref="F219:F233" si="4">IF($C$227=0,"",IF(C219="[for completion]","",C219/$C$227))</f>
        <v>0.1190457326241017</v>
      </c>
      <c r="G219" s="139">
        <f t="shared" ref="G219:G233" si="5">IF($D$227=0,"",IF(D219="[for completion]","",D219/$D$227))</f>
        <v>0.23961811819119525</v>
      </c>
    </row>
    <row r="220" spans="1:7" x14ac:dyDescent="0.3">
      <c r="A220" s="51" t="s">
        <v>682</v>
      </c>
      <c r="B220" s="51" t="s">
        <v>683</v>
      </c>
      <c r="C220" s="230">
        <v>1130.952386050003</v>
      </c>
      <c r="D220" s="230">
        <v>20570</v>
      </c>
      <c r="F220" s="139">
        <f t="shared" si="4"/>
        <v>8.5092384153901385E-2</v>
      </c>
      <c r="G220" s="139">
        <f t="shared" si="5"/>
        <v>9.6883433733521096E-2</v>
      </c>
    </row>
    <row r="221" spans="1:7" x14ac:dyDescent="0.3">
      <c r="A221" s="51" t="s">
        <v>684</v>
      </c>
      <c r="B221" s="51" t="s">
        <v>685</v>
      </c>
      <c r="C221" s="230">
        <v>1526.8040702699866</v>
      </c>
      <c r="D221" s="230">
        <v>25077</v>
      </c>
      <c r="F221" s="139">
        <f t="shared" si="4"/>
        <v>0.11487609918655745</v>
      </c>
      <c r="G221" s="139">
        <f t="shared" si="5"/>
        <v>0.11811112628757942</v>
      </c>
    </row>
    <row r="222" spans="1:7" x14ac:dyDescent="0.3">
      <c r="A222" s="51" t="s">
        <v>686</v>
      </c>
      <c r="B222" s="51" t="s">
        <v>687</v>
      </c>
      <c r="C222" s="230">
        <v>2040.081267929997</v>
      </c>
      <c r="D222" s="230">
        <v>30511</v>
      </c>
      <c r="F222" s="139">
        <f t="shared" si="4"/>
        <v>0.15349486070070709</v>
      </c>
      <c r="G222" s="139">
        <f t="shared" si="5"/>
        <v>0.14370493177654167</v>
      </c>
    </row>
    <row r="223" spans="1:7" x14ac:dyDescent="0.3">
      <c r="A223" s="51" t="s">
        <v>688</v>
      </c>
      <c r="B223" s="51" t="s">
        <v>689</v>
      </c>
      <c r="C223" s="230">
        <v>2683.6022877100249</v>
      </c>
      <c r="D223" s="230">
        <v>36128</v>
      </c>
      <c r="F223" s="139">
        <f t="shared" si="4"/>
        <v>0.20191311287618943</v>
      </c>
      <c r="G223" s="139">
        <f t="shared" si="5"/>
        <v>0.17016065600022609</v>
      </c>
    </row>
    <row r="224" spans="1:7" x14ac:dyDescent="0.3">
      <c r="A224" s="51" t="s">
        <v>690</v>
      </c>
      <c r="B224" s="51" t="s">
        <v>691</v>
      </c>
      <c r="C224" s="230">
        <v>3010.4575122199994</v>
      </c>
      <c r="D224" s="230">
        <v>35272</v>
      </c>
      <c r="F224" s="139">
        <f t="shared" si="4"/>
        <v>0.22650556315948789</v>
      </c>
      <c r="G224" s="139">
        <f t="shared" si="5"/>
        <v>0.16612894869464057</v>
      </c>
    </row>
    <row r="225" spans="1:7" x14ac:dyDescent="0.3">
      <c r="A225" s="51" t="s">
        <v>692</v>
      </c>
      <c r="B225" s="51" t="s">
        <v>693</v>
      </c>
      <c r="C225" s="230">
        <v>1316.7570234199989</v>
      </c>
      <c r="D225" s="230">
        <v>13884</v>
      </c>
      <c r="F225" s="139">
        <f t="shared" si="4"/>
        <v>9.9072247299055047E-2</v>
      </c>
      <c r="G225" s="139">
        <f t="shared" si="5"/>
        <v>6.5392785316295915E-2</v>
      </c>
    </row>
    <row r="226" spans="1:7" x14ac:dyDescent="0.3">
      <c r="A226" s="51" t="s">
        <v>694</v>
      </c>
      <c r="B226" s="51" t="s">
        <v>695</v>
      </c>
      <c r="C226" s="230">
        <v>0</v>
      </c>
      <c r="D226" s="230">
        <v>0</v>
      </c>
      <c r="F226" s="139">
        <f t="shared" si="4"/>
        <v>0</v>
      </c>
      <c r="G226" s="139">
        <f t="shared" si="5"/>
        <v>0</v>
      </c>
    </row>
    <row r="227" spans="1:7" x14ac:dyDescent="0.3">
      <c r="A227" s="51" t="s">
        <v>696</v>
      </c>
      <c r="B227" s="78" t="s">
        <v>138</v>
      </c>
      <c r="C227" s="132">
        <f>SUM(C219:C226)</f>
        <v>13290.876701780016</v>
      </c>
      <c r="D227" s="133">
        <f>SUM(D219:D226)</f>
        <v>212317</v>
      </c>
      <c r="F227" s="127">
        <f>SUM(F219:F226)</f>
        <v>1</v>
      </c>
      <c r="G227" s="127">
        <f>SUM(G219:G226)</f>
        <v>1</v>
      </c>
    </row>
    <row r="228" spans="1:7" outlineLevel="1" x14ac:dyDescent="0.3">
      <c r="A228" s="51" t="s">
        <v>697</v>
      </c>
      <c r="B228" s="80" t="s">
        <v>698</v>
      </c>
      <c r="C228" s="132"/>
      <c r="D228" s="133"/>
      <c r="F228" s="139">
        <f t="shared" si="4"/>
        <v>0</v>
      </c>
      <c r="G228" s="139">
        <f t="shared" si="5"/>
        <v>0</v>
      </c>
    </row>
    <row r="229" spans="1:7" outlineLevel="1" x14ac:dyDescent="0.3">
      <c r="A229" s="51" t="s">
        <v>699</v>
      </c>
      <c r="B229" s="80" t="s">
        <v>700</v>
      </c>
      <c r="C229" s="132"/>
      <c r="D229" s="133"/>
      <c r="F229" s="139">
        <f t="shared" si="4"/>
        <v>0</v>
      </c>
      <c r="G229" s="139">
        <f t="shared" si="5"/>
        <v>0</v>
      </c>
    </row>
    <row r="230" spans="1:7" outlineLevel="1" x14ac:dyDescent="0.3">
      <c r="A230" s="51" t="s">
        <v>701</v>
      </c>
      <c r="B230" s="80" t="s">
        <v>702</v>
      </c>
      <c r="C230" s="132"/>
      <c r="D230" s="133"/>
      <c r="F230" s="139">
        <f t="shared" si="4"/>
        <v>0</v>
      </c>
      <c r="G230" s="139">
        <f t="shared" si="5"/>
        <v>0</v>
      </c>
    </row>
    <row r="231" spans="1:7" outlineLevel="1" x14ac:dyDescent="0.3">
      <c r="A231" s="51" t="s">
        <v>703</v>
      </c>
      <c r="B231" s="80" t="s">
        <v>704</v>
      </c>
      <c r="C231" s="132"/>
      <c r="D231" s="133"/>
      <c r="F231" s="139">
        <f t="shared" si="4"/>
        <v>0</v>
      </c>
      <c r="G231" s="139">
        <f t="shared" si="5"/>
        <v>0</v>
      </c>
    </row>
    <row r="232" spans="1:7" outlineLevel="1" x14ac:dyDescent="0.3">
      <c r="A232" s="51" t="s">
        <v>705</v>
      </c>
      <c r="B232" s="80" t="s">
        <v>706</v>
      </c>
      <c r="C232" s="132"/>
      <c r="D232" s="133"/>
      <c r="F232" s="139">
        <f t="shared" si="4"/>
        <v>0</v>
      </c>
      <c r="G232" s="139">
        <f t="shared" si="5"/>
        <v>0</v>
      </c>
    </row>
    <row r="233" spans="1:7" outlineLevel="1" x14ac:dyDescent="0.3">
      <c r="A233" s="51" t="s">
        <v>707</v>
      </c>
      <c r="B233" s="80" t="s">
        <v>708</v>
      </c>
      <c r="C233" s="132"/>
      <c r="D233" s="133"/>
      <c r="F233" s="139">
        <f t="shared" si="4"/>
        <v>0</v>
      </c>
      <c r="G233" s="139">
        <f t="shared" si="5"/>
        <v>0</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v>0.55966198555787949</v>
      </c>
      <c r="F238" s="147"/>
      <c r="G238" s="147"/>
    </row>
    <row r="239" spans="1:7" x14ac:dyDescent="0.3">
      <c r="F239" s="147"/>
      <c r="G239" s="147"/>
    </row>
    <row r="240" spans="1:7" x14ac:dyDescent="0.3">
      <c r="B240" s="68" t="s">
        <v>679</v>
      </c>
      <c r="F240" s="147"/>
      <c r="G240" s="147"/>
    </row>
    <row r="241" spans="1:7" x14ac:dyDescent="0.3">
      <c r="A241" s="51" t="s">
        <v>714</v>
      </c>
      <c r="B241" s="51" t="s">
        <v>681</v>
      </c>
      <c r="C241" s="230">
        <v>3054.8115963399969</v>
      </c>
      <c r="D241" s="230">
        <v>82009</v>
      </c>
      <c r="F241" s="139">
        <f>IF($C$249=0,"",IF(C241="[Mark as ND1 if not relevant]","",C241/$C$249))</f>
        <v>0.22984274588378964</v>
      </c>
      <c r="G241" s="139">
        <f>IF($D$249=0,"",IF(D241="[Mark as ND1 if not relevant]","",D241/$D$249))</f>
        <v>0.38625734161654507</v>
      </c>
    </row>
    <row r="242" spans="1:7" x14ac:dyDescent="0.3">
      <c r="A242" s="51" t="s">
        <v>715</v>
      </c>
      <c r="B242" s="51" t="s">
        <v>683</v>
      </c>
      <c r="C242" s="230">
        <v>2140.4161622099814</v>
      </c>
      <c r="D242" s="230">
        <v>36220</v>
      </c>
      <c r="F242" s="139">
        <f t="shared" ref="F242:F248" si="6">IF($C$249=0,"",IF(C242="[Mark as ND1 if not relevant]","",C242/$C$249))</f>
        <v>0.16104401615006522</v>
      </c>
      <c r="G242" s="139">
        <f t="shared" ref="G242:G248" si="7">IF($D$249=0,"",IF(D242="[Mark as ND1 if not relevant]","",D242/$D$249))</f>
        <v>0.1705939703368077</v>
      </c>
    </row>
    <row r="243" spans="1:7" x14ac:dyDescent="0.3">
      <c r="A243" s="51" t="s">
        <v>716</v>
      </c>
      <c r="B243" s="51" t="s">
        <v>685</v>
      </c>
      <c r="C243" s="230">
        <v>2465.7367453700072</v>
      </c>
      <c r="D243" s="230">
        <v>35285</v>
      </c>
      <c r="F243" s="139">
        <f t="shared" si="6"/>
        <v>0.18552100066053451</v>
      </c>
      <c r="G243" s="139">
        <f t="shared" si="7"/>
        <v>0.16619017789437493</v>
      </c>
    </row>
    <row r="244" spans="1:7" x14ac:dyDescent="0.3">
      <c r="A244" s="51" t="s">
        <v>717</v>
      </c>
      <c r="B244" s="51" t="s">
        <v>687</v>
      </c>
      <c r="C244" s="230">
        <v>2130.5111791699924</v>
      </c>
      <c r="D244" s="230">
        <v>25971</v>
      </c>
      <c r="F244" s="139">
        <f t="shared" si="6"/>
        <v>0.16029876937197554</v>
      </c>
      <c r="G244" s="139">
        <f t="shared" si="7"/>
        <v>0.12232181125392691</v>
      </c>
    </row>
    <row r="245" spans="1:7" x14ac:dyDescent="0.3">
      <c r="A245" s="51" t="s">
        <v>718</v>
      </c>
      <c r="B245" s="51" t="s">
        <v>689</v>
      </c>
      <c r="C245" s="230">
        <v>1597.0400768000047</v>
      </c>
      <c r="D245" s="230">
        <v>16530</v>
      </c>
      <c r="F245" s="139">
        <f t="shared" si="6"/>
        <v>0.12016062691982694</v>
      </c>
      <c r="G245" s="139">
        <f t="shared" si="7"/>
        <v>7.7855282431458617E-2</v>
      </c>
    </row>
    <row r="246" spans="1:7" x14ac:dyDescent="0.3">
      <c r="A246" s="51" t="s">
        <v>719</v>
      </c>
      <c r="B246" s="51" t="s">
        <v>691</v>
      </c>
      <c r="C246" s="230">
        <v>1111.4664064600001</v>
      </c>
      <c r="D246" s="230">
        <v>10069</v>
      </c>
      <c r="F246" s="139">
        <f t="shared" si="6"/>
        <v>8.3626267205619831E-2</v>
      </c>
      <c r="G246" s="139">
        <f t="shared" si="7"/>
        <v>4.7424370163481964E-2</v>
      </c>
    </row>
    <row r="247" spans="1:7" x14ac:dyDescent="0.3">
      <c r="A247" s="51" t="s">
        <v>720</v>
      </c>
      <c r="B247" s="51" t="s">
        <v>693</v>
      </c>
      <c r="C247" s="230">
        <v>691.50856685999997</v>
      </c>
      <c r="D247" s="230">
        <v>5563</v>
      </c>
      <c r="F247" s="139">
        <f t="shared" si="6"/>
        <v>5.2028815132066461E-2</v>
      </c>
      <c r="G247" s="139">
        <f t="shared" si="7"/>
        <v>2.620138754786475E-2</v>
      </c>
    </row>
    <row r="248" spans="1:7" x14ac:dyDescent="0.3">
      <c r="A248" s="51" t="s">
        <v>721</v>
      </c>
      <c r="B248" s="51" t="s">
        <v>695</v>
      </c>
      <c r="C248" s="230">
        <v>99.385968569999989</v>
      </c>
      <c r="D248" s="230">
        <v>670</v>
      </c>
      <c r="F248" s="139">
        <f t="shared" si="6"/>
        <v>7.4777586761217716E-3</v>
      </c>
      <c r="G248" s="139">
        <f t="shared" si="7"/>
        <v>3.155658755540065E-3</v>
      </c>
    </row>
    <row r="249" spans="1:7" x14ac:dyDescent="0.3">
      <c r="A249" s="51" t="s">
        <v>722</v>
      </c>
      <c r="B249" s="78" t="s">
        <v>138</v>
      </c>
      <c r="C249" s="132">
        <f>SUM(C241:C248)</f>
        <v>13290.876701779984</v>
      </c>
      <c r="D249" s="133">
        <f>SUM(D241:D248)</f>
        <v>212317</v>
      </c>
      <c r="F249" s="127">
        <f>SUM(F241:F248)</f>
        <v>0.99999999999999989</v>
      </c>
      <c r="G249" s="127">
        <f>SUM(G241:G248)</f>
        <v>1</v>
      </c>
    </row>
    <row r="250" spans="1:7" outlineLevel="1" x14ac:dyDescent="0.3">
      <c r="A250" s="51" t="s">
        <v>723</v>
      </c>
      <c r="B250" s="80" t="s">
        <v>698</v>
      </c>
      <c r="C250" s="132"/>
      <c r="D250" s="133"/>
      <c r="F250" s="139">
        <f t="shared" ref="F250:F255" si="8">IF($C$249=0,"",IF(C250="[for completion]","",C250/$C$249))</f>
        <v>0</v>
      </c>
      <c r="G250" s="139">
        <f t="shared" ref="G250:G255" si="9">IF($D$249=0,"",IF(D250="[for completion]","",D250/$D$249))</f>
        <v>0</v>
      </c>
    </row>
    <row r="251" spans="1:7" outlineLevel="1" x14ac:dyDescent="0.3">
      <c r="A251" s="51" t="s">
        <v>724</v>
      </c>
      <c r="B251" s="80" t="s">
        <v>700</v>
      </c>
      <c r="C251" s="132"/>
      <c r="D251" s="133"/>
      <c r="F251" s="139">
        <f t="shared" si="8"/>
        <v>0</v>
      </c>
      <c r="G251" s="139">
        <f t="shared" si="9"/>
        <v>0</v>
      </c>
    </row>
    <row r="252" spans="1:7" outlineLevel="1" x14ac:dyDescent="0.3">
      <c r="A252" s="51" t="s">
        <v>725</v>
      </c>
      <c r="B252" s="80" t="s">
        <v>702</v>
      </c>
      <c r="C252" s="132"/>
      <c r="D252" s="133"/>
      <c r="F252" s="139">
        <f t="shared" si="8"/>
        <v>0</v>
      </c>
      <c r="G252" s="139">
        <f t="shared" si="9"/>
        <v>0</v>
      </c>
    </row>
    <row r="253" spans="1:7" outlineLevel="1" x14ac:dyDescent="0.3">
      <c r="A253" s="51" t="s">
        <v>726</v>
      </c>
      <c r="B253" s="80" t="s">
        <v>704</v>
      </c>
      <c r="C253" s="132"/>
      <c r="D253" s="133"/>
      <c r="F253" s="139">
        <f t="shared" si="8"/>
        <v>0</v>
      </c>
      <c r="G253" s="139">
        <f t="shared" si="9"/>
        <v>0</v>
      </c>
    </row>
    <row r="254" spans="1:7" outlineLevel="1" x14ac:dyDescent="0.3">
      <c r="A254" s="51" t="s">
        <v>727</v>
      </c>
      <c r="B254" s="80" t="s">
        <v>706</v>
      </c>
      <c r="C254" s="132"/>
      <c r="D254" s="133"/>
      <c r="F254" s="139">
        <f t="shared" si="8"/>
        <v>0</v>
      </c>
      <c r="G254" s="139">
        <f t="shared" si="9"/>
        <v>0</v>
      </c>
    </row>
    <row r="255" spans="1:7" outlineLevel="1" x14ac:dyDescent="0.3">
      <c r="A255" s="51" t="s">
        <v>728</v>
      </c>
      <c r="B255" s="80" t="s">
        <v>708</v>
      </c>
      <c r="C255" s="132"/>
      <c r="D255" s="133"/>
      <c r="F255" s="139">
        <f t="shared" si="8"/>
        <v>0</v>
      </c>
      <c r="G255" s="139">
        <f t="shared" si="9"/>
        <v>0</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v>0.87265515393026483</v>
      </c>
      <c r="E260" s="121"/>
      <c r="F260" s="121"/>
      <c r="G260" s="121"/>
    </row>
    <row r="261" spans="1:14" x14ac:dyDescent="0.3">
      <c r="A261" s="51" t="s">
        <v>735</v>
      </c>
      <c r="B261" s="51" t="s">
        <v>736</v>
      </c>
      <c r="C261" s="127">
        <v>2.7481514661187353E-2</v>
      </c>
      <c r="E261" s="121"/>
      <c r="F261" s="121"/>
    </row>
    <row r="262" spans="1:14" x14ac:dyDescent="0.3">
      <c r="A262" s="51" t="s">
        <v>737</v>
      </c>
      <c r="B262" s="51" t="s">
        <v>738</v>
      </c>
      <c r="C262" s="127">
        <v>9.981272568816589E-2</v>
      </c>
      <c r="E262" s="121"/>
      <c r="F262" s="121"/>
    </row>
    <row r="263" spans="1:14" x14ac:dyDescent="0.3">
      <c r="A263" s="51" t="s">
        <v>739</v>
      </c>
      <c r="B263" s="51" t="s">
        <v>2205</v>
      </c>
      <c r="C263" s="127">
        <v>5.0605720381855833E-5</v>
      </c>
      <c r="E263" s="121"/>
      <c r="F263" s="121"/>
    </row>
    <row r="264" spans="1:14" x14ac:dyDescent="0.3">
      <c r="A264" s="51" t="s">
        <v>1379</v>
      </c>
      <c r="B264" s="68" t="s">
        <v>1371</v>
      </c>
      <c r="C264" s="127">
        <v>0</v>
      </c>
      <c r="D264" s="65"/>
      <c r="E264" s="65"/>
      <c r="F264" s="83"/>
      <c r="G264" s="83"/>
      <c r="H264" s="49"/>
      <c r="I264" s="51"/>
      <c r="J264" s="51"/>
      <c r="K264" s="51"/>
      <c r="L264" s="49"/>
      <c r="M264" s="49"/>
      <c r="N264" s="49"/>
    </row>
    <row r="265" spans="1:14" x14ac:dyDescent="0.3">
      <c r="A265" s="51" t="s">
        <v>2206</v>
      </c>
      <c r="B265" s="51" t="s">
        <v>136</v>
      </c>
      <c r="C265" s="127">
        <v>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v>0.50312603856933191</v>
      </c>
      <c r="E277" s="49"/>
      <c r="F277" s="49"/>
    </row>
    <row r="278" spans="1:7" x14ac:dyDescent="0.3">
      <c r="A278" s="51" t="s">
        <v>755</v>
      </c>
      <c r="B278" s="51" t="s">
        <v>756</v>
      </c>
      <c r="C278" s="127">
        <v>0.49687396143066809</v>
      </c>
      <c r="E278" s="49"/>
      <c r="F278" s="49"/>
    </row>
    <row r="279" spans="1:7" x14ac:dyDescent="0.3">
      <c r="A279" s="51" t="s">
        <v>757</v>
      </c>
      <c r="B279" s="51" t="s">
        <v>136</v>
      </c>
      <c r="C279" s="127">
        <v>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customFormat="1" x14ac:dyDescent="0.3">
      <c r="A286" s="71"/>
      <c r="B286" s="71" t="s">
        <v>2291</v>
      </c>
      <c r="C286" s="71" t="s">
        <v>107</v>
      </c>
      <c r="D286" s="71" t="s">
        <v>1639</v>
      </c>
      <c r="E286" s="71"/>
      <c r="F286" s="71" t="s">
        <v>479</v>
      </c>
      <c r="G286" s="71" t="s">
        <v>1898</v>
      </c>
    </row>
    <row r="287" spans="1:7" customFormat="1" x14ac:dyDescent="0.3">
      <c r="A287" s="51" t="s">
        <v>1977</v>
      </c>
      <c r="B287" s="68" t="s">
        <v>572</v>
      </c>
      <c r="C287" s="132"/>
      <c r="D287" s="51"/>
      <c r="E287" s="57"/>
      <c r="F287" s="139" t="str">
        <f>IF($C$305=0,"",IF(C287="[For completion]","",C287/$C$305))</f>
        <v/>
      </c>
      <c r="G287" s="139" t="str">
        <f>IF($D$305=0,"",IF(D287="[For completion]","",D287/$D$305))</f>
        <v/>
      </c>
    </row>
    <row r="288" spans="1:7" customFormat="1" x14ac:dyDescent="0.3">
      <c r="A288" s="51" t="s">
        <v>1978</v>
      </c>
      <c r="B288" s="68" t="s">
        <v>572</v>
      </c>
      <c r="C288" s="132"/>
      <c r="D288" s="51"/>
      <c r="E288" s="57"/>
      <c r="F288" s="139" t="str">
        <f t="shared" ref="F288:F304" si="10">IF($C$305=0,"",IF(C288="[For completion]","",C288/$C$305))</f>
        <v/>
      </c>
      <c r="G288" s="139" t="str">
        <f t="shared" ref="G288:G304" si="11">IF($D$305=0,"",IF(D288="[For completion]","",D288/$D$305))</f>
        <v/>
      </c>
    </row>
    <row r="289" spans="1:7" customFormat="1" x14ac:dyDescent="0.3">
      <c r="A289" s="51" t="s">
        <v>1979</v>
      </c>
      <c r="B289" s="68" t="s">
        <v>572</v>
      </c>
      <c r="C289" s="132"/>
      <c r="D289" s="51"/>
      <c r="E289" s="57"/>
      <c r="F289" s="139" t="str">
        <f t="shared" si="10"/>
        <v/>
      </c>
      <c r="G289" s="139" t="str">
        <f t="shared" si="11"/>
        <v/>
      </c>
    </row>
    <row r="290" spans="1:7" customFormat="1" x14ac:dyDescent="0.3">
      <c r="A290" s="51" t="s">
        <v>1980</v>
      </c>
      <c r="B290" s="68" t="s">
        <v>572</v>
      </c>
      <c r="C290" s="132"/>
      <c r="D290" s="51"/>
      <c r="E290" s="57"/>
      <c r="F290" s="139" t="str">
        <f t="shared" si="10"/>
        <v/>
      </c>
      <c r="G290" s="139" t="str">
        <f t="shared" si="11"/>
        <v/>
      </c>
    </row>
    <row r="291" spans="1:7" customFormat="1" x14ac:dyDescent="0.3">
      <c r="A291" s="51" t="s">
        <v>1981</v>
      </c>
      <c r="B291" s="68" t="s">
        <v>572</v>
      </c>
      <c r="C291" s="132"/>
      <c r="D291" s="51"/>
      <c r="E291" s="57"/>
      <c r="F291" s="139" t="str">
        <f t="shared" si="10"/>
        <v/>
      </c>
      <c r="G291" s="139" t="str">
        <f t="shared" si="11"/>
        <v/>
      </c>
    </row>
    <row r="292" spans="1:7" customFormat="1" x14ac:dyDescent="0.3">
      <c r="A292" s="51" t="s">
        <v>1982</v>
      </c>
      <c r="B292" s="68" t="s">
        <v>572</v>
      </c>
      <c r="C292" s="132"/>
      <c r="D292" s="51"/>
      <c r="E292" s="57"/>
      <c r="F292" s="139" t="str">
        <f t="shared" si="10"/>
        <v/>
      </c>
      <c r="G292" s="139" t="str">
        <f t="shared" si="11"/>
        <v/>
      </c>
    </row>
    <row r="293" spans="1:7" customFormat="1" x14ac:dyDescent="0.3">
      <c r="A293" s="51" t="s">
        <v>1983</v>
      </c>
      <c r="B293" s="68" t="s">
        <v>572</v>
      </c>
      <c r="C293" s="132"/>
      <c r="D293" s="51"/>
      <c r="E293" s="57"/>
      <c r="F293" s="139" t="str">
        <f t="shared" si="10"/>
        <v/>
      </c>
      <c r="G293" s="139" t="str">
        <f t="shared" si="11"/>
        <v/>
      </c>
    </row>
    <row r="294" spans="1:7" customFormat="1" x14ac:dyDescent="0.3">
      <c r="A294" s="51" t="s">
        <v>1984</v>
      </c>
      <c r="B294" s="68" t="s">
        <v>572</v>
      </c>
      <c r="C294" s="132"/>
      <c r="D294" s="51"/>
      <c r="E294" s="57"/>
      <c r="F294" s="139" t="str">
        <f t="shared" si="10"/>
        <v/>
      </c>
      <c r="G294" s="139" t="str">
        <f t="shared" si="11"/>
        <v/>
      </c>
    </row>
    <row r="295" spans="1:7" customFormat="1" x14ac:dyDescent="0.3">
      <c r="A295" s="51" t="s">
        <v>1985</v>
      </c>
      <c r="B295" s="68" t="s">
        <v>572</v>
      </c>
      <c r="C295" s="132"/>
      <c r="D295" s="51"/>
      <c r="E295" s="57"/>
      <c r="F295" s="139" t="str">
        <f t="shared" si="10"/>
        <v/>
      </c>
      <c r="G295" s="139" t="str">
        <f t="shared" si="11"/>
        <v/>
      </c>
    </row>
    <row r="296" spans="1:7" customFormat="1" x14ac:dyDescent="0.3">
      <c r="A296" s="51" t="s">
        <v>1986</v>
      </c>
      <c r="B296" s="68" t="s">
        <v>572</v>
      </c>
      <c r="C296" s="132"/>
      <c r="D296" s="51"/>
      <c r="E296" s="57"/>
      <c r="F296" s="139" t="str">
        <f t="shared" si="10"/>
        <v/>
      </c>
      <c r="G296" s="139" t="str">
        <f t="shared" si="11"/>
        <v/>
      </c>
    </row>
    <row r="297" spans="1:7" customFormat="1" x14ac:dyDescent="0.3">
      <c r="A297" s="51" t="s">
        <v>1987</v>
      </c>
      <c r="B297" s="68" t="s">
        <v>572</v>
      </c>
      <c r="C297" s="132"/>
      <c r="D297" s="51"/>
      <c r="E297" s="57"/>
      <c r="F297" s="139" t="str">
        <f t="shared" si="10"/>
        <v/>
      </c>
      <c r="G297" s="139" t="str">
        <f t="shared" si="11"/>
        <v/>
      </c>
    </row>
    <row r="298" spans="1:7" customFormat="1" x14ac:dyDescent="0.3">
      <c r="A298" s="51" t="s">
        <v>1988</v>
      </c>
      <c r="B298" s="68" t="s">
        <v>572</v>
      </c>
      <c r="C298" s="132"/>
      <c r="D298" s="51"/>
      <c r="E298" s="57"/>
      <c r="F298" s="139" t="str">
        <f t="shared" si="10"/>
        <v/>
      </c>
      <c r="G298" s="139" t="str">
        <f t="shared" si="11"/>
        <v/>
      </c>
    </row>
    <row r="299" spans="1:7" customFormat="1" x14ac:dyDescent="0.3">
      <c r="A299" s="51" t="s">
        <v>1989</v>
      </c>
      <c r="B299" s="68" t="s">
        <v>572</v>
      </c>
      <c r="C299" s="132"/>
      <c r="D299" s="51"/>
      <c r="E299" s="57"/>
      <c r="F299" s="139" t="str">
        <f t="shared" si="10"/>
        <v/>
      </c>
      <c r="G299" s="139" t="str">
        <f t="shared" si="11"/>
        <v/>
      </c>
    </row>
    <row r="300" spans="1:7" customFormat="1" x14ac:dyDescent="0.3">
      <c r="A300" s="51" t="s">
        <v>1990</v>
      </c>
      <c r="B300" s="68" t="s">
        <v>572</v>
      </c>
      <c r="C300" s="132"/>
      <c r="D300" s="51"/>
      <c r="E300" s="57"/>
      <c r="F300" s="139" t="str">
        <f t="shared" si="10"/>
        <v/>
      </c>
      <c r="G300" s="139" t="str">
        <f t="shared" si="11"/>
        <v/>
      </c>
    </row>
    <row r="301" spans="1:7" customFormat="1" x14ac:dyDescent="0.3">
      <c r="A301" s="51" t="s">
        <v>1991</v>
      </c>
      <c r="B301" s="68" t="s">
        <v>572</v>
      </c>
      <c r="C301" s="132"/>
      <c r="D301" s="51"/>
      <c r="E301" s="57"/>
      <c r="F301" s="139" t="str">
        <f t="shared" si="10"/>
        <v/>
      </c>
      <c r="G301" s="139" t="str">
        <f t="shared" si="11"/>
        <v/>
      </c>
    </row>
    <row r="302" spans="1:7" customFormat="1" x14ac:dyDescent="0.3">
      <c r="A302" s="51" t="s">
        <v>1992</v>
      </c>
      <c r="B302" s="68" t="s">
        <v>572</v>
      </c>
      <c r="C302" s="132"/>
      <c r="D302" s="51"/>
      <c r="E302" s="57"/>
      <c r="F302" s="139" t="str">
        <f t="shared" si="10"/>
        <v/>
      </c>
      <c r="G302" s="139" t="str">
        <f t="shared" si="11"/>
        <v/>
      </c>
    </row>
    <row r="303" spans="1:7" customFormat="1" x14ac:dyDescent="0.3">
      <c r="A303" s="51" t="s">
        <v>1993</v>
      </c>
      <c r="B303" s="68" t="s">
        <v>572</v>
      </c>
      <c r="C303" s="132"/>
      <c r="D303" s="51"/>
      <c r="E303" s="57"/>
      <c r="F303" s="139" t="str">
        <f t="shared" si="10"/>
        <v/>
      </c>
      <c r="G303" s="139" t="str">
        <f t="shared" si="11"/>
        <v/>
      </c>
    </row>
    <row r="304" spans="1:7" customFormat="1" x14ac:dyDescent="0.3">
      <c r="A304" s="51" t="s">
        <v>1994</v>
      </c>
      <c r="B304" s="68" t="s">
        <v>2032</v>
      </c>
      <c r="C304" s="132"/>
      <c r="D304" s="51"/>
      <c r="E304" s="57"/>
      <c r="F304" s="139" t="str">
        <f t="shared" si="10"/>
        <v/>
      </c>
      <c r="G304" s="139" t="str">
        <f t="shared" si="11"/>
        <v/>
      </c>
    </row>
    <row r="305" spans="1:7" customFormat="1" x14ac:dyDescent="0.3">
      <c r="A305" s="51" t="s">
        <v>1995</v>
      </c>
      <c r="B305" s="68" t="s">
        <v>138</v>
      </c>
      <c r="C305" s="132">
        <f>SUM(C287:C304)</f>
        <v>0</v>
      </c>
      <c r="D305" s="51">
        <f>SUM(D287:D304)</f>
        <v>0</v>
      </c>
      <c r="E305" s="57"/>
      <c r="F305" s="147">
        <f>SUM(F287:F304)</f>
        <v>0</v>
      </c>
      <c r="G305" s="147">
        <f>SUM(G287:G304)</f>
        <v>0</v>
      </c>
    </row>
    <row r="306" spans="1:7" customFormat="1" x14ac:dyDescent="0.3">
      <c r="A306" s="51" t="s">
        <v>1996</v>
      </c>
      <c r="B306" s="68"/>
      <c r="C306" s="51"/>
      <c r="D306" s="51"/>
      <c r="E306" s="57"/>
      <c r="F306" s="57"/>
      <c r="G306" s="57"/>
    </row>
    <row r="307" spans="1:7" customFormat="1" x14ac:dyDescent="0.3">
      <c r="A307" s="51" t="s">
        <v>1997</v>
      </c>
      <c r="B307" s="68"/>
      <c r="C307" s="51"/>
      <c r="D307" s="51"/>
      <c r="E307" s="57"/>
      <c r="F307" s="57"/>
      <c r="G307" s="57"/>
    </row>
    <row r="308" spans="1:7" customFormat="1" x14ac:dyDescent="0.3">
      <c r="A308" s="51" t="s">
        <v>1998</v>
      </c>
      <c r="B308" s="68"/>
      <c r="C308" s="51"/>
      <c r="D308" s="51"/>
      <c r="E308" s="57"/>
      <c r="F308" s="57"/>
      <c r="G308" s="57"/>
    </row>
    <row r="309" spans="1:7" customFormat="1" x14ac:dyDescent="0.3">
      <c r="A309" s="71"/>
      <c r="B309" s="71" t="s">
        <v>2329</v>
      </c>
      <c r="C309" s="71" t="s">
        <v>107</v>
      </c>
      <c r="D309" s="71" t="s">
        <v>1639</v>
      </c>
      <c r="E309" s="71"/>
      <c r="F309" s="71" t="s">
        <v>479</v>
      </c>
      <c r="G309" s="71" t="s">
        <v>1898</v>
      </c>
    </row>
    <row r="310" spans="1:7" customFormat="1" x14ac:dyDescent="0.3">
      <c r="A310" s="51" t="s">
        <v>1999</v>
      </c>
      <c r="B310" s="68" t="s">
        <v>572</v>
      </c>
      <c r="C310" s="132"/>
      <c r="D310" s="51"/>
      <c r="E310" s="57"/>
      <c r="F310" s="139" t="str">
        <f>IF($C$328=0,"",IF(C310="[For completion]","",C310/$C$328))</f>
        <v/>
      </c>
      <c r="G310" s="139" t="str">
        <f>IF($D$328=0,"",IF(D310="[For completion]","",D310/$D$328))</f>
        <v/>
      </c>
    </row>
    <row r="311" spans="1:7" customFormat="1" x14ac:dyDescent="0.3">
      <c r="A311" s="51" t="s">
        <v>2000</v>
      </c>
      <c r="B311" s="68" t="s">
        <v>572</v>
      </c>
      <c r="C311" s="132"/>
      <c r="D311" s="51"/>
      <c r="E311" s="57"/>
      <c r="F311" s="139" t="str">
        <f t="shared" ref="F311:F327" si="12">IF($C$328=0,"",IF(C311="[For completion]","",C311/$C$328))</f>
        <v/>
      </c>
      <c r="G311" s="139" t="str">
        <f t="shared" ref="G311:G327" si="13">IF($D$328=0,"",IF(D311="[For completion]","",D311/$D$328))</f>
        <v/>
      </c>
    </row>
    <row r="312" spans="1:7" customFormat="1" x14ac:dyDescent="0.3">
      <c r="A312" s="51" t="s">
        <v>2001</v>
      </c>
      <c r="B312" s="68" t="s">
        <v>572</v>
      </c>
      <c r="C312" s="132"/>
      <c r="D312" s="51"/>
      <c r="E312" s="57"/>
      <c r="F312" s="139" t="str">
        <f t="shared" si="12"/>
        <v/>
      </c>
      <c r="G312" s="139" t="str">
        <f t="shared" si="13"/>
        <v/>
      </c>
    </row>
    <row r="313" spans="1:7" customFormat="1" x14ac:dyDescent="0.3">
      <c r="A313" s="51" t="s">
        <v>2002</v>
      </c>
      <c r="B313" s="68" t="s">
        <v>572</v>
      </c>
      <c r="C313" s="132"/>
      <c r="D313" s="51"/>
      <c r="E313" s="57"/>
      <c r="F313" s="139" t="str">
        <f t="shared" si="12"/>
        <v/>
      </c>
      <c r="G313" s="139" t="str">
        <f t="shared" si="13"/>
        <v/>
      </c>
    </row>
    <row r="314" spans="1:7" customFormat="1" x14ac:dyDescent="0.3">
      <c r="A314" s="51" t="s">
        <v>2003</v>
      </c>
      <c r="B314" s="68" t="s">
        <v>572</v>
      </c>
      <c r="C314" s="132"/>
      <c r="D314" s="51"/>
      <c r="E314" s="57"/>
      <c r="F314" s="139" t="str">
        <f t="shared" si="12"/>
        <v/>
      </c>
      <c r="G314" s="139" t="str">
        <f t="shared" si="13"/>
        <v/>
      </c>
    </row>
    <row r="315" spans="1:7" customFormat="1" x14ac:dyDescent="0.3">
      <c r="A315" s="51" t="s">
        <v>2004</v>
      </c>
      <c r="B315" s="68" t="s">
        <v>572</v>
      </c>
      <c r="C315" s="132"/>
      <c r="D315" s="51"/>
      <c r="E315" s="57"/>
      <c r="F315" s="139" t="str">
        <f t="shared" si="12"/>
        <v/>
      </c>
      <c r="G315" s="139" t="str">
        <f t="shared" si="13"/>
        <v/>
      </c>
    </row>
    <row r="316" spans="1:7" customFormat="1" x14ac:dyDescent="0.3">
      <c r="A316" s="51" t="s">
        <v>2005</v>
      </c>
      <c r="B316" s="68" t="s">
        <v>572</v>
      </c>
      <c r="C316" s="132"/>
      <c r="D316" s="51"/>
      <c r="E316" s="57"/>
      <c r="F316" s="139" t="str">
        <f t="shared" si="12"/>
        <v/>
      </c>
      <c r="G316" s="139" t="str">
        <f t="shared" si="13"/>
        <v/>
      </c>
    </row>
    <row r="317" spans="1:7" customFormat="1" x14ac:dyDescent="0.3">
      <c r="A317" s="51" t="s">
        <v>2006</v>
      </c>
      <c r="B317" s="68" t="s">
        <v>572</v>
      </c>
      <c r="C317" s="132"/>
      <c r="D317" s="51"/>
      <c r="E317" s="57"/>
      <c r="F317" s="139" t="str">
        <f t="shared" si="12"/>
        <v/>
      </c>
      <c r="G317" s="139" t="str">
        <f t="shared" si="13"/>
        <v/>
      </c>
    </row>
    <row r="318" spans="1:7" customFormat="1" x14ac:dyDescent="0.3">
      <c r="A318" s="51" t="s">
        <v>2007</v>
      </c>
      <c r="B318" s="68" t="s">
        <v>572</v>
      </c>
      <c r="C318" s="132"/>
      <c r="D318" s="51"/>
      <c r="E318" s="57"/>
      <c r="F318" s="139" t="str">
        <f t="shared" si="12"/>
        <v/>
      </c>
      <c r="G318" s="139" t="str">
        <f t="shared" si="13"/>
        <v/>
      </c>
    </row>
    <row r="319" spans="1:7" customFormat="1" x14ac:dyDescent="0.3">
      <c r="A319" s="51" t="s">
        <v>2008</v>
      </c>
      <c r="B319" s="68" t="s">
        <v>572</v>
      </c>
      <c r="C319" s="132"/>
      <c r="D319" s="51"/>
      <c r="E319" s="57"/>
      <c r="F319" s="139" t="str">
        <f t="shared" si="12"/>
        <v/>
      </c>
      <c r="G319" s="139" t="str">
        <f t="shared" si="13"/>
        <v/>
      </c>
    </row>
    <row r="320" spans="1:7" customFormat="1" x14ac:dyDescent="0.3">
      <c r="A320" s="51" t="s">
        <v>2109</v>
      </c>
      <c r="B320" s="68" t="s">
        <v>572</v>
      </c>
      <c r="C320" s="132"/>
      <c r="D320" s="51"/>
      <c r="E320" s="57"/>
      <c r="F320" s="139" t="str">
        <f t="shared" si="12"/>
        <v/>
      </c>
      <c r="G320" s="139" t="str">
        <f t="shared" si="13"/>
        <v/>
      </c>
    </row>
    <row r="321" spans="1:7" customFormat="1" x14ac:dyDescent="0.3">
      <c r="A321" s="51" t="s">
        <v>2151</v>
      </c>
      <c r="B321" s="68" t="s">
        <v>572</v>
      </c>
      <c r="C321" s="132"/>
      <c r="D321" s="51"/>
      <c r="E321" s="57"/>
      <c r="F321" s="139" t="str">
        <f>IF($C$328=0,"",IF(C321="[For completion]","",C321/$C$328))</f>
        <v/>
      </c>
      <c r="G321" s="139" t="str">
        <f t="shared" si="13"/>
        <v/>
      </c>
    </row>
    <row r="322" spans="1:7" customFormat="1" x14ac:dyDescent="0.3">
      <c r="A322" s="51" t="s">
        <v>2152</v>
      </c>
      <c r="B322" s="68" t="s">
        <v>572</v>
      </c>
      <c r="C322" s="132"/>
      <c r="D322" s="51"/>
      <c r="E322" s="57"/>
      <c r="F322" s="139" t="str">
        <f t="shared" si="12"/>
        <v/>
      </c>
      <c r="G322" s="139" t="str">
        <f t="shared" si="13"/>
        <v/>
      </c>
    </row>
    <row r="323" spans="1:7" customFormat="1" x14ac:dyDescent="0.3">
      <c r="A323" s="51" t="s">
        <v>2153</v>
      </c>
      <c r="B323" s="68" t="s">
        <v>572</v>
      </c>
      <c r="C323" s="132"/>
      <c r="D323" s="51"/>
      <c r="E323" s="57"/>
      <c r="F323" s="139" t="str">
        <f t="shared" si="12"/>
        <v/>
      </c>
      <c r="G323" s="139" t="str">
        <f t="shared" si="13"/>
        <v/>
      </c>
    </row>
    <row r="324" spans="1:7" customFormat="1" x14ac:dyDescent="0.3">
      <c r="A324" s="51" t="s">
        <v>2154</v>
      </c>
      <c r="B324" s="68" t="s">
        <v>572</v>
      </c>
      <c r="C324" s="132"/>
      <c r="D324" s="51"/>
      <c r="E324" s="57"/>
      <c r="F324" s="139" t="str">
        <f t="shared" si="12"/>
        <v/>
      </c>
      <c r="G324" s="139" t="str">
        <f t="shared" si="13"/>
        <v/>
      </c>
    </row>
    <row r="325" spans="1:7" customFormat="1" x14ac:dyDescent="0.3">
      <c r="A325" s="51" t="s">
        <v>2155</v>
      </c>
      <c r="B325" s="68" t="s">
        <v>572</v>
      </c>
      <c r="C325" s="132"/>
      <c r="D325" s="51"/>
      <c r="E325" s="57"/>
      <c r="F325" s="139" t="str">
        <f t="shared" si="12"/>
        <v/>
      </c>
      <c r="G325" s="139" t="str">
        <f t="shared" si="13"/>
        <v/>
      </c>
    </row>
    <row r="326" spans="1:7" customFormat="1" x14ac:dyDescent="0.3">
      <c r="A326" s="51" t="s">
        <v>2156</v>
      </c>
      <c r="B326" s="68" t="s">
        <v>572</v>
      </c>
      <c r="C326" s="132"/>
      <c r="D326" s="51"/>
      <c r="E326" s="57"/>
      <c r="F326" s="139" t="str">
        <f t="shared" si="12"/>
        <v/>
      </c>
      <c r="G326" s="139" t="str">
        <f t="shared" si="13"/>
        <v/>
      </c>
    </row>
    <row r="327" spans="1:7" customFormat="1" x14ac:dyDescent="0.3">
      <c r="A327" s="51" t="s">
        <v>2157</v>
      </c>
      <c r="B327" s="68" t="s">
        <v>2032</v>
      </c>
      <c r="C327" s="132"/>
      <c r="D327" s="51"/>
      <c r="E327" s="57"/>
      <c r="F327" s="139" t="str">
        <f t="shared" si="12"/>
        <v/>
      </c>
      <c r="G327" s="139" t="str">
        <f t="shared" si="13"/>
        <v/>
      </c>
    </row>
    <row r="328" spans="1:7" customFormat="1" x14ac:dyDescent="0.3">
      <c r="A328" s="51" t="s">
        <v>2158</v>
      </c>
      <c r="B328" s="68" t="s">
        <v>138</v>
      </c>
      <c r="C328" s="132">
        <f>SUM(C310:C327)</f>
        <v>0</v>
      </c>
      <c r="D328" s="51">
        <f>SUM(D310:D327)</f>
        <v>0</v>
      </c>
      <c r="E328" s="57"/>
      <c r="F328" s="147">
        <f>SUM(F310:F327)</f>
        <v>0</v>
      </c>
      <c r="G328" s="147">
        <f>SUM(G310:G327)</f>
        <v>0</v>
      </c>
    </row>
    <row r="329" spans="1:7" customFormat="1" x14ac:dyDescent="0.3">
      <c r="A329" s="51" t="s">
        <v>2009</v>
      </c>
      <c r="B329" s="68"/>
      <c r="C329" s="51"/>
      <c r="D329" s="51"/>
      <c r="E329" s="57"/>
      <c r="F329" s="57"/>
      <c r="G329" s="57"/>
    </row>
    <row r="330" spans="1:7" customFormat="1" x14ac:dyDescent="0.3">
      <c r="A330" s="51" t="s">
        <v>2159</v>
      </c>
      <c r="B330" s="68"/>
      <c r="C330" s="51"/>
      <c r="D330" s="51"/>
      <c r="E330" s="57"/>
      <c r="F330" s="57"/>
      <c r="G330" s="57"/>
    </row>
    <row r="331" spans="1:7" customFormat="1" x14ac:dyDescent="0.3">
      <c r="A331" s="51" t="s">
        <v>2160</v>
      </c>
      <c r="B331" s="68"/>
      <c r="C331" s="51"/>
      <c r="D331" s="51"/>
      <c r="E331" s="57"/>
      <c r="F331" s="57"/>
      <c r="G331" s="57"/>
    </row>
    <row r="332" spans="1:7" customFormat="1" x14ac:dyDescent="0.3">
      <c r="A332" s="71"/>
      <c r="B332" s="71" t="s">
        <v>2292</v>
      </c>
      <c r="C332" s="71" t="s">
        <v>107</v>
      </c>
      <c r="D332" s="71" t="s">
        <v>1639</v>
      </c>
      <c r="E332" s="71"/>
      <c r="F332" s="71" t="s">
        <v>479</v>
      </c>
      <c r="G332" s="71" t="s">
        <v>1898</v>
      </c>
    </row>
    <row r="333" spans="1:7" customFormat="1" x14ac:dyDescent="0.3">
      <c r="A333" s="51" t="s">
        <v>2161</v>
      </c>
      <c r="B333" s="68" t="s">
        <v>1632</v>
      </c>
      <c r="C333" s="132"/>
      <c r="D333" s="51"/>
      <c r="E333" s="57"/>
      <c r="F333" s="139" t="str">
        <f>IF($C$346=0,"",IF(C333="[For completion]","",C333/$C$346))</f>
        <v/>
      </c>
      <c r="G333" s="139" t="str">
        <f>IF($D$346=0,"",IF(D333="[For completion]","",D333/$D$346))</f>
        <v/>
      </c>
    </row>
    <row r="334" spans="1:7" customFormat="1" x14ac:dyDescent="0.3">
      <c r="A334" s="51" t="s">
        <v>2162</v>
      </c>
      <c r="B334" s="68" t="s">
        <v>1633</v>
      </c>
      <c r="C334" s="132"/>
      <c r="D334" s="51"/>
      <c r="E334" s="57"/>
      <c r="F334" s="139" t="str">
        <f t="shared" ref="F334:F345" si="14">IF($C$346=0,"",IF(C334="[For completion]","",C334/$C$346))</f>
        <v/>
      </c>
      <c r="G334" s="139" t="str">
        <f t="shared" ref="G334:G345" si="15">IF($D$346=0,"",IF(D334="[For completion]","",D334/$D$346))</f>
        <v/>
      </c>
    </row>
    <row r="335" spans="1:7" customFormat="1" x14ac:dyDescent="0.3">
      <c r="A335" s="51" t="s">
        <v>2163</v>
      </c>
      <c r="B335" s="68" t="s">
        <v>2310</v>
      </c>
      <c r="C335" s="132"/>
      <c r="D335" s="51"/>
      <c r="E335" s="57"/>
      <c r="F335" s="139" t="str">
        <f t="shared" si="14"/>
        <v/>
      </c>
      <c r="G335" s="139" t="str">
        <f t="shared" si="15"/>
        <v/>
      </c>
    </row>
    <row r="336" spans="1:7" customFormat="1" x14ac:dyDescent="0.3">
      <c r="A336" s="51" t="s">
        <v>2164</v>
      </c>
      <c r="B336" s="68" t="s">
        <v>1634</v>
      </c>
      <c r="C336" s="132"/>
      <c r="D336" s="51"/>
      <c r="E336" s="57"/>
      <c r="F336" s="139" t="str">
        <f t="shared" si="14"/>
        <v/>
      </c>
      <c r="G336" s="139" t="str">
        <f t="shared" si="15"/>
        <v/>
      </c>
    </row>
    <row r="337" spans="1:7" customFormat="1" x14ac:dyDescent="0.3">
      <c r="A337" s="51" t="s">
        <v>2165</v>
      </c>
      <c r="B337" s="68" t="s">
        <v>1635</v>
      </c>
      <c r="C337" s="132"/>
      <c r="D337" s="51"/>
      <c r="E337" s="57"/>
      <c r="F337" s="139" t="str">
        <f t="shared" si="14"/>
        <v/>
      </c>
      <c r="G337" s="139" t="str">
        <f t="shared" si="15"/>
        <v/>
      </c>
    </row>
    <row r="338" spans="1:7" customFormat="1" x14ac:dyDescent="0.3">
      <c r="A338" s="51" t="s">
        <v>2166</v>
      </c>
      <c r="B338" s="68" t="s">
        <v>1636</v>
      </c>
      <c r="C338" s="132"/>
      <c r="D338" s="51"/>
      <c r="E338" s="57"/>
      <c r="F338" s="139" t="str">
        <f t="shared" si="14"/>
        <v/>
      </c>
      <c r="G338" s="139" t="str">
        <f t="shared" si="15"/>
        <v/>
      </c>
    </row>
    <row r="339" spans="1:7" customFormat="1" x14ac:dyDescent="0.3">
      <c r="A339" s="51" t="s">
        <v>2167</v>
      </c>
      <c r="B339" s="68" t="s">
        <v>1637</v>
      </c>
      <c r="C339" s="132"/>
      <c r="D339" s="51"/>
      <c r="E339" s="57"/>
      <c r="F339" s="139" t="str">
        <f t="shared" si="14"/>
        <v/>
      </c>
      <c r="G339" s="139" t="str">
        <f t="shared" si="15"/>
        <v/>
      </c>
    </row>
    <row r="340" spans="1:7" customFormat="1" x14ac:dyDescent="0.3">
      <c r="A340" s="51" t="s">
        <v>2168</v>
      </c>
      <c r="B340" s="68" t="s">
        <v>1638</v>
      </c>
      <c r="C340" s="132"/>
      <c r="D340" s="51"/>
      <c r="E340" s="57"/>
      <c r="F340" s="139" t="str">
        <f t="shared" si="14"/>
        <v/>
      </c>
      <c r="G340" s="139" t="str">
        <f t="shared" si="15"/>
        <v/>
      </c>
    </row>
    <row r="341" spans="1:7" customFormat="1" x14ac:dyDescent="0.3">
      <c r="A341" s="51" t="s">
        <v>2169</v>
      </c>
      <c r="B341" s="68" t="s">
        <v>2683</v>
      </c>
      <c r="C341" s="132"/>
      <c r="D341" s="51"/>
      <c r="E341" s="57"/>
      <c r="F341" s="139" t="str">
        <f t="shared" si="14"/>
        <v/>
      </c>
      <c r="G341" s="139" t="str">
        <f t="shared" si="15"/>
        <v/>
      </c>
    </row>
    <row r="342" spans="1:7" customFormat="1" x14ac:dyDescent="0.3">
      <c r="A342" s="51" t="s">
        <v>2170</v>
      </c>
      <c r="B342" s="51" t="s">
        <v>2686</v>
      </c>
      <c r="C342" s="132"/>
      <c r="D342" s="51"/>
      <c r="F342" s="139" t="str">
        <f t="shared" si="14"/>
        <v/>
      </c>
      <c r="G342" s="139" t="str">
        <f t="shared" si="15"/>
        <v/>
      </c>
    </row>
    <row r="343" spans="1:7" customFormat="1" x14ac:dyDescent="0.3">
      <c r="A343" s="51" t="s">
        <v>2171</v>
      </c>
      <c r="B343" s="51" t="s">
        <v>2684</v>
      </c>
      <c r="C343" s="132"/>
      <c r="D343" s="51"/>
      <c r="F343" s="139" t="str">
        <f t="shared" si="14"/>
        <v/>
      </c>
      <c r="G343" s="139" t="str">
        <f t="shared" si="15"/>
        <v/>
      </c>
    </row>
    <row r="344" spans="1:7" customFormat="1" x14ac:dyDescent="0.3">
      <c r="A344" s="51" t="s">
        <v>2680</v>
      </c>
      <c r="B344" s="68" t="s">
        <v>2685</v>
      </c>
      <c r="C344" s="132"/>
      <c r="D344" s="51"/>
      <c r="E344" s="57"/>
      <c r="F344" s="139" t="str">
        <f t="shared" si="14"/>
        <v/>
      </c>
      <c r="G344" s="139" t="str">
        <f t="shared" si="15"/>
        <v/>
      </c>
    </row>
    <row r="345" spans="1:7" customFormat="1" x14ac:dyDescent="0.3">
      <c r="A345" s="51" t="s">
        <v>2681</v>
      </c>
      <c r="B345" s="51" t="s">
        <v>2032</v>
      </c>
      <c r="C345" s="132"/>
      <c r="D345" s="51"/>
      <c r="F345" s="139" t="str">
        <f t="shared" si="14"/>
        <v/>
      </c>
      <c r="G345" s="139" t="str">
        <f t="shared" si="15"/>
        <v/>
      </c>
    </row>
    <row r="346" spans="1:7" customFormat="1" x14ac:dyDescent="0.3">
      <c r="A346" s="51" t="s">
        <v>2682</v>
      </c>
      <c r="B346" s="68" t="s">
        <v>138</v>
      </c>
      <c r="C346" s="132">
        <f>SUM(C333:C345)</f>
        <v>0</v>
      </c>
      <c r="D346" s="51">
        <f>SUM(D333:D345)</f>
        <v>0</v>
      </c>
      <c r="E346" s="57"/>
      <c r="F346" s="147">
        <f>SUM(F333:F345)</f>
        <v>0</v>
      </c>
      <c r="G346" s="147">
        <f>SUM(G333:G345)</f>
        <v>0</v>
      </c>
    </row>
    <row r="347" spans="1:7" customFormat="1" x14ac:dyDescent="0.3">
      <c r="A347" s="51" t="s">
        <v>2172</v>
      </c>
      <c r="B347" s="68"/>
      <c r="C347" s="132"/>
      <c r="D347" s="51"/>
      <c r="E347" s="57"/>
      <c r="F347" s="147"/>
      <c r="G347" s="147"/>
    </row>
    <row r="348" spans="1:7" customFormat="1" x14ac:dyDescent="0.3">
      <c r="A348" s="51" t="s">
        <v>2687</v>
      </c>
      <c r="B348" s="68"/>
      <c r="C348" s="132"/>
      <c r="D348" s="51"/>
      <c r="E348" s="57"/>
      <c r="F348" s="147"/>
      <c r="G348" s="147"/>
    </row>
    <row r="349" spans="1:7" customFormat="1" x14ac:dyDescent="0.3">
      <c r="A349" s="51" t="s">
        <v>2688</v>
      </c>
    </row>
    <row r="350" spans="1:7" customFormat="1" x14ac:dyDescent="0.3">
      <c r="A350" s="51" t="s">
        <v>2689</v>
      </c>
    </row>
    <row r="351" spans="1:7" customFormat="1" x14ac:dyDescent="0.3">
      <c r="A351" s="51" t="s">
        <v>2690</v>
      </c>
      <c r="B351" s="68"/>
      <c r="C351" s="132"/>
      <c r="D351" s="51"/>
      <c r="E351" s="57"/>
      <c r="F351" s="147"/>
      <c r="G351" s="147"/>
    </row>
    <row r="352" spans="1:7" customFormat="1" x14ac:dyDescent="0.3">
      <c r="A352" s="51" t="s">
        <v>2691</v>
      </c>
      <c r="B352" s="68"/>
      <c r="C352" s="132"/>
      <c r="D352" s="51"/>
      <c r="E352" s="57"/>
      <c r="F352" s="147"/>
      <c r="G352" s="147"/>
    </row>
    <row r="353" spans="1:7" customFormat="1" x14ac:dyDescent="0.3">
      <c r="A353" s="51" t="s">
        <v>2692</v>
      </c>
      <c r="B353" s="68"/>
      <c r="C353" s="132"/>
      <c r="D353" s="51"/>
      <c r="E353" s="57"/>
      <c r="F353" s="147"/>
      <c r="G353" s="147"/>
    </row>
    <row r="354" spans="1:7" customFormat="1" x14ac:dyDescent="0.3">
      <c r="A354" s="51" t="s">
        <v>2693</v>
      </c>
      <c r="B354" s="68"/>
      <c r="C354" s="132"/>
      <c r="D354" s="51"/>
      <c r="E354" s="57"/>
      <c r="F354" s="147"/>
      <c r="G354" s="147"/>
    </row>
    <row r="355" spans="1:7" customFormat="1" x14ac:dyDescent="0.3">
      <c r="A355" s="51" t="s">
        <v>2694</v>
      </c>
      <c r="B355" s="68"/>
      <c r="C355" s="51"/>
      <c r="D355" s="51"/>
      <c r="E355" s="57"/>
      <c r="F355" s="57"/>
      <c r="G355" s="57"/>
    </row>
    <row r="356" spans="1:7" customFormat="1" x14ac:dyDescent="0.3">
      <c r="A356" s="51" t="s">
        <v>2710</v>
      </c>
      <c r="B356" s="68"/>
      <c r="C356" s="51"/>
      <c r="D356" s="51"/>
      <c r="E356" s="57"/>
      <c r="F356" s="57"/>
      <c r="G356" s="57"/>
    </row>
    <row r="357" spans="1:7" customFormat="1" x14ac:dyDescent="0.3">
      <c r="A357" s="71"/>
      <c r="B357" s="71" t="s">
        <v>2293</v>
      </c>
      <c r="C357" s="71" t="s">
        <v>107</v>
      </c>
      <c r="D357" s="71" t="s">
        <v>1639</v>
      </c>
      <c r="E357" s="71"/>
      <c r="F357" s="71" t="s">
        <v>479</v>
      </c>
      <c r="G357" s="71" t="s">
        <v>1898</v>
      </c>
    </row>
    <row r="358" spans="1:7" customFormat="1" x14ac:dyDescent="0.3">
      <c r="A358" s="51" t="s">
        <v>2486</v>
      </c>
      <c r="B358" s="68" t="s">
        <v>2020</v>
      </c>
      <c r="C358" s="132"/>
      <c r="D358" s="51"/>
      <c r="E358" s="57"/>
      <c r="F358" s="139" t="str">
        <f>IF($C$365=0,"",IF(C358="[For completion]","",C358/$C$365))</f>
        <v/>
      </c>
      <c r="G358" s="139" t="str">
        <f>IF($D$365=0,"",IF(D358="[For completion]","",D358/$D$365))</f>
        <v/>
      </c>
    </row>
    <row r="359" spans="1:7" customFormat="1" x14ac:dyDescent="0.3">
      <c r="A359" s="51" t="s">
        <v>2487</v>
      </c>
      <c r="B359" s="153" t="s">
        <v>2021</v>
      </c>
      <c r="C359" s="132"/>
      <c r="D359" s="51"/>
      <c r="E359" s="57"/>
      <c r="F359" s="139" t="str">
        <f t="shared" ref="F359:F364" si="16">IF($C$365=0,"",IF(C359="[For completion]","",C359/$C$365))</f>
        <v/>
      </c>
      <c r="G359" s="139" t="str">
        <f t="shared" ref="G359:G364" si="17">IF($D$365=0,"",IF(D359="[For completion]","",D359/$D$365))</f>
        <v/>
      </c>
    </row>
    <row r="360" spans="1:7" customFormat="1" x14ac:dyDescent="0.3">
      <c r="A360" s="51" t="s">
        <v>2488</v>
      </c>
      <c r="B360" s="68" t="s">
        <v>2022</v>
      </c>
      <c r="C360" s="132"/>
      <c r="D360" s="51"/>
      <c r="E360" s="57"/>
      <c r="F360" s="139" t="str">
        <f t="shared" si="16"/>
        <v/>
      </c>
      <c r="G360" s="139" t="str">
        <f t="shared" si="17"/>
        <v/>
      </c>
    </row>
    <row r="361" spans="1:7" customFormat="1" x14ac:dyDescent="0.3">
      <c r="A361" s="51" t="s">
        <v>2489</v>
      </c>
      <c r="B361" s="68" t="s">
        <v>2023</v>
      </c>
      <c r="C361" s="132"/>
      <c r="D361" s="51"/>
      <c r="E361" s="57"/>
      <c r="F361" s="139" t="str">
        <f t="shared" si="16"/>
        <v/>
      </c>
      <c r="G361" s="139" t="str">
        <f t="shared" si="17"/>
        <v/>
      </c>
    </row>
    <row r="362" spans="1:7" customFormat="1" x14ac:dyDescent="0.3">
      <c r="A362" s="51" t="s">
        <v>2490</v>
      </c>
      <c r="B362" s="68" t="s">
        <v>2024</v>
      </c>
      <c r="C362" s="132"/>
      <c r="D362" s="51"/>
      <c r="E362" s="57"/>
      <c r="F362" s="139" t="str">
        <f t="shared" si="16"/>
        <v/>
      </c>
      <c r="G362" s="139" t="str">
        <f t="shared" si="17"/>
        <v/>
      </c>
    </row>
    <row r="363" spans="1:7" customFormat="1" x14ac:dyDescent="0.3">
      <c r="A363" s="51" t="s">
        <v>2491</v>
      </c>
      <c r="B363" s="68" t="s">
        <v>2025</v>
      </c>
      <c r="C363" s="132"/>
      <c r="D363" s="51"/>
      <c r="E363" s="57"/>
      <c r="F363" s="139" t="str">
        <f t="shared" si="16"/>
        <v/>
      </c>
      <c r="G363" s="139" t="str">
        <f t="shared" si="17"/>
        <v/>
      </c>
    </row>
    <row r="364" spans="1:7" customFormat="1" x14ac:dyDescent="0.3">
      <c r="A364" s="51" t="s">
        <v>2492</v>
      </c>
      <c r="B364" s="68" t="s">
        <v>1640</v>
      </c>
      <c r="C364" s="132"/>
      <c r="D364" s="51"/>
      <c r="E364" s="57"/>
      <c r="F364" s="139" t="str">
        <f t="shared" si="16"/>
        <v/>
      </c>
      <c r="G364" s="139" t="str">
        <f t="shared" si="17"/>
        <v/>
      </c>
    </row>
    <row r="365" spans="1:7" customFormat="1" x14ac:dyDescent="0.3">
      <c r="A365" s="51" t="s">
        <v>2493</v>
      </c>
      <c r="B365" s="68" t="s">
        <v>138</v>
      </c>
      <c r="C365" s="132">
        <f>SUM(C358:C364)</f>
        <v>0</v>
      </c>
      <c r="D365" s="51">
        <f>SUM(D358:D364)</f>
        <v>0</v>
      </c>
      <c r="E365" s="57"/>
      <c r="F365" s="147">
        <f>SUM(F358:F364)</f>
        <v>0</v>
      </c>
      <c r="G365" s="147">
        <f>SUM(G358:G364)</f>
        <v>0</v>
      </c>
    </row>
    <row r="366" spans="1:7" customFormat="1" x14ac:dyDescent="0.3">
      <c r="A366" s="51" t="s">
        <v>2173</v>
      </c>
      <c r="B366" s="68"/>
      <c r="C366" s="51"/>
      <c r="D366" s="51"/>
      <c r="E366" s="57"/>
      <c r="F366" s="57"/>
      <c r="G366" s="57"/>
    </row>
    <row r="367" spans="1:7" customFormat="1" x14ac:dyDescent="0.3">
      <c r="A367" s="71"/>
      <c r="B367" s="71" t="s">
        <v>2294</v>
      </c>
      <c r="C367" s="71" t="s">
        <v>107</v>
      </c>
      <c r="D367" s="71" t="s">
        <v>1639</v>
      </c>
      <c r="E367" s="71"/>
      <c r="F367" s="71" t="s">
        <v>479</v>
      </c>
      <c r="G367" s="71" t="s">
        <v>1898</v>
      </c>
    </row>
    <row r="368" spans="1:7" customFormat="1" x14ac:dyDescent="0.3">
      <c r="A368" s="51" t="s">
        <v>2494</v>
      </c>
      <c r="B368" s="68" t="s">
        <v>2214</v>
      </c>
      <c r="C368" s="132"/>
      <c r="D368" s="51"/>
      <c r="E368" s="57"/>
      <c r="F368" s="139" t="str">
        <f>IF($C$372=0,"",IF(C368="[For completion]","",C368/$C$372))</f>
        <v/>
      </c>
      <c r="G368" s="139" t="str">
        <f>IF($D$372=0,"",IF(D368="[For completion]","",D368/$D$372))</f>
        <v/>
      </c>
    </row>
    <row r="369" spans="1:7" customFormat="1" x14ac:dyDescent="0.3">
      <c r="A369" s="51" t="s">
        <v>2495</v>
      </c>
      <c r="B369" s="153" t="s">
        <v>2259</v>
      </c>
      <c r="C369" s="132"/>
      <c r="D369" s="51"/>
      <c r="E369" s="57"/>
      <c r="F369" s="139" t="str">
        <f>IF($C$372=0,"",IF(C369="[For completion]","",C369/$C$372))</f>
        <v/>
      </c>
      <c r="G369" s="139" t="str">
        <f>IF($D$372=0,"",IF(D369="[For completion]","",D369/$D$372))</f>
        <v/>
      </c>
    </row>
    <row r="370" spans="1:7" customFormat="1" x14ac:dyDescent="0.3">
      <c r="A370" s="51" t="s">
        <v>2496</v>
      </c>
      <c r="B370" s="68" t="s">
        <v>1640</v>
      </c>
      <c r="C370" s="132"/>
      <c r="D370" s="51"/>
      <c r="E370" s="57"/>
      <c r="F370" s="139" t="str">
        <f>IF($C$372=0,"",IF(C370="[For completion]","",C370/$C$372))</f>
        <v/>
      </c>
      <c r="G370" s="139" t="str">
        <f>IF($D$372=0,"",IF(D370="[For completion]","",D370/$D$372))</f>
        <v/>
      </c>
    </row>
    <row r="371" spans="1:7" customFormat="1" x14ac:dyDescent="0.3">
      <c r="A371" s="51" t="s">
        <v>2497</v>
      </c>
      <c r="B371" s="51" t="s">
        <v>2032</v>
      </c>
      <c r="C371" s="132"/>
      <c r="D371" s="51"/>
      <c r="E371" s="57"/>
      <c r="F371" s="139" t="str">
        <f>IF($C$372=0,"",IF(C371="[For completion]","",C371/$C$372))</f>
        <v/>
      </c>
      <c r="G371" s="139" t="str">
        <f>IF($D$372=0,"",IF(D371="[For completion]","",D371/$D$372))</f>
        <v/>
      </c>
    </row>
    <row r="372" spans="1:7" customFormat="1" x14ac:dyDescent="0.3">
      <c r="A372" s="51" t="s">
        <v>2498</v>
      </c>
      <c r="B372" s="68" t="s">
        <v>138</v>
      </c>
      <c r="C372" s="132">
        <f>SUM(C368:C371)</f>
        <v>0</v>
      </c>
      <c r="D372" s="51">
        <f>SUM(D368:D371)</f>
        <v>0</v>
      </c>
      <c r="E372" s="57"/>
      <c r="F372" s="147">
        <f>SUM(F368:F371)</f>
        <v>0</v>
      </c>
      <c r="G372" s="147">
        <f>SUM(G368:G371)</f>
        <v>0</v>
      </c>
    </row>
    <row r="373" spans="1:7" customFormat="1" x14ac:dyDescent="0.3">
      <c r="A373" s="51" t="s">
        <v>2499</v>
      </c>
      <c r="B373" s="68"/>
      <c r="C373" s="51"/>
      <c r="D373" s="51"/>
      <c r="E373" s="57"/>
      <c r="F373" s="57"/>
      <c r="G373" s="57"/>
    </row>
    <row r="374" spans="1:7" customFormat="1" ht="15" customHeight="1" x14ac:dyDescent="0.3">
      <c r="A374" s="71"/>
      <c r="B374" s="71" t="s">
        <v>3042</v>
      </c>
      <c r="C374" s="71" t="s">
        <v>2673</v>
      </c>
      <c r="D374" s="71" t="s">
        <v>2674</v>
      </c>
      <c r="E374" s="71"/>
      <c r="F374" s="71" t="s">
        <v>2675</v>
      </c>
      <c r="G374" s="71" t="s">
        <v>3067</v>
      </c>
    </row>
    <row r="375" spans="1:7" customFormat="1" x14ac:dyDescent="0.3">
      <c r="A375" s="51" t="s">
        <v>2500</v>
      </c>
      <c r="B375" s="68" t="s">
        <v>2020</v>
      </c>
      <c r="C375" s="132"/>
      <c r="D375" s="132"/>
      <c r="E375" s="49"/>
      <c r="F375" s="167"/>
      <c r="G375" s="167"/>
    </row>
    <row r="376" spans="1:7" customFormat="1" x14ac:dyDescent="0.3">
      <c r="A376" s="51" t="s">
        <v>2501</v>
      </c>
      <c r="B376" s="68" t="s">
        <v>2021</v>
      </c>
      <c r="C376" s="132"/>
      <c r="D376" s="132"/>
      <c r="E376" s="49"/>
      <c r="F376" s="167"/>
      <c r="G376" s="167"/>
    </row>
    <row r="377" spans="1:7" customFormat="1" x14ac:dyDescent="0.3">
      <c r="A377" s="51" t="s">
        <v>2502</v>
      </c>
      <c r="B377" s="68" t="s">
        <v>2022</v>
      </c>
      <c r="C377" s="132"/>
      <c r="D377" s="132"/>
      <c r="E377" s="49"/>
      <c r="F377" s="167"/>
      <c r="G377" s="167"/>
    </row>
    <row r="378" spans="1:7" customFormat="1" x14ac:dyDescent="0.3">
      <c r="A378" s="51" t="s">
        <v>2503</v>
      </c>
      <c r="B378" s="68" t="s">
        <v>2023</v>
      </c>
      <c r="C378" s="132"/>
      <c r="D378" s="132"/>
      <c r="E378" s="49"/>
      <c r="F378" s="167"/>
      <c r="G378" s="167"/>
    </row>
    <row r="379" spans="1:7" customFormat="1" x14ac:dyDescent="0.3">
      <c r="A379" s="51" t="s">
        <v>2504</v>
      </c>
      <c r="B379" s="68" t="s">
        <v>2024</v>
      </c>
      <c r="C379" s="132"/>
      <c r="D379" s="132"/>
      <c r="E379" s="49"/>
      <c r="F379" s="167"/>
      <c r="G379" s="167"/>
    </row>
    <row r="380" spans="1:7" customFormat="1" x14ac:dyDescent="0.3">
      <c r="A380" s="51" t="s">
        <v>2505</v>
      </c>
      <c r="B380" s="68" t="s">
        <v>2025</v>
      </c>
      <c r="C380" s="132"/>
      <c r="D380" s="132"/>
      <c r="E380" s="49"/>
      <c r="F380" s="167"/>
      <c r="G380" s="167"/>
    </row>
    <row r="381" spans="1:7" customFormat="1" x14ac:dyDescent="0.3">
      <c r="A381" s="51" t="s">
        <v>2506</v>
      </c>
      <c r="B381" s="68" t="s">
        <v>1640</v>
      </c>
      <c r="C381" s="132"/>
      <c r="D381" s="132"/>
      <c r="E381" s="49"/>
      <c r="F381" s="167"/>
      <c r="G381" s="167"/>
    </row>
    <row r="382" spans="1:7" customFormat="1" x14ac:dyDescent="0.3">
      <c r="A382" s="51" t="s">
        <v>2507</v>
      </c>
      <c r="B382" s="68" t="s">
        <v>138</v>
      </c>
      <c r="C382" s="132">
        <f>SUM(C375:C381)</f>
        <v>0</v>
      </c>
      <c r="D382" s="132">
        <f>SUM(D375:D381)</f>
        <v>0</v>
      </c>
      <c r="E382" s="49"/>
      <c r="F382" s="167"/>
      <c r="G382" s="139" t="str">
        <f>IF($D$393=0,"",IF(#REF!="[For completion]","",#REF!/$D$393))</f>
        <v/>
      </c>
    </row>
    <row r="383" spans="1:7" customFormat="1" x14ac:dyDescent="0.3">
      <c r="A383" s="51" t="s">
        <v>2508</v>
      </c>
      <c r="B383" s="68" t="s">
        <v>2672</v>
      </c>
      <c r="C383" s="51"/>
      <c r="D383" s="51"/>
      <c r="E383" s="49"/>
      <c r="F383" s="167"/>
      <c r="G383" s="139" t="str">
        <f>IF($D$393=0,"",IF(D382="[For completion]","",D382/$D$393))</f>
        <v/>
      </c>
    </row>
    <row r="384" spans="1:7" customFormat="1" x14ac:dyDescent="0.3">
      <c r="A384" s="51" t="s">
        <v>2509</v>
      </c>
      <c r="B384" s="51"/>
      <c r="C384" s="51"/>
      <c r="D384" s="51"/>
      <c r="E384" s="51"/>
      <c r="F384" s="51"/>
      <c r="G384" s="139" t="str">
        <f>IF($D$393=0,"",IF(D383="[For completion]","",D383/$D$393))</f>
        <v/>
      </c>
    </row>
    <row r="385" spans="1:7" customFormat="1" x14ac:dyDescent="0.3">
      <c r="A385" s="51" t="s">
        <v>2510</v>
      </c>
      <c r="B385" s="68"/>
      <c r="C385" s="132"/>
      <c r="D385" s="51"/>
      <c r="E385" s="49"/>
      <c r="F385" s="139"/>
      <c r="G385" s="139" t="str">
        <f t="shared" ref="G385:G393" si="18">IF($D$393=0,"",IF(D385="[For completion]","",D385/$D$393))</f>
        <v/>
      </c>
    </row>
    <row r="386" spans="1:7" customFormat="1" x14ac:dyDescent="0.3">
      <c r="A386" s="51" t="s">
        <v>2511</v>
      </c>
      <c r="B386" s="68"/>
      <c r="C386" s="132"/>
      <c r="D386" s="51"/>
      <c r="E386" s="49"/>
      <c r="F386" s="139"/>
      <c r="G386" s="139" t="str">
        <f t="shared" si="18"/>
        <v/>
      </c>
    </row>
    <row r="387" spans="1:7" customFormat="1" x14ac:dyDescent="0.3">
      <c r="A387" s="51" t="s">
        <v>2512</v>
      </c>
      <c r="B387" s="68"/>
      <c r="C387" s="132"/>
      <c r="D387" s="51"/>
      <c r="E387" s="49"/>
      <c r="F387" s="139"/>
      <c r="G387" s="139" t="str">
        <f t="shared" si="18"/>
        <v/>
      </c>
    </row>
    <row r="388" spans="1:7" customFormat="1" x14ac:dyDescent="0.3">
      <c r="A388" s="51" t="s">
        <v>2513</v>
      </c>
      <c r="B388" s="68"/>
      <c r="C388" s="132"/>
      <c r="D388" s="51"/>
      <c r="E388" s="49"/>
      <c r="F388" s="139"/>
      <c r="G388" s="139" t="str">
        <f t="shared" si="18"/>
        <v/>
      </c>
    </row>
    <row r="389" spans="1:7" customFormat="1" x14ac:dyDescent="0.3">
      <c r="A389" s="51" t="s">
        <v>2514</v>
      </c>
      <c r="B389" s="68"/>
      <c r="C389" s="132"/>
      <c r="D389" s="51"/>
      <c r="E389" s="49"/>
      <c r="F389" s="139"/>
      <c r="G389" s="139" t="str">
        <f t="shared" si="18"/>
        <v/>
      </c>
    </row>
    <row r="390" spans="1:7" customFormat="1" x14ac:dyDescent="0.3">
      <c r="A390" s="51" t="s">
        <v>2515</v>
      </c>
      <c r="B390" s="68"/>
      <c r="C390" s="132"/>
      <c r="D390" s="51"/>
      <c r="E390" s="49"/>
      <c r="F390" s="139"/>
      <c r="G390" s="139" t="str">
        <f t="shared" si="18"/>
        <v/>
      </c>
    </row>
    <row r="391" spans="1:7" customFormat="1" x14ac:dyDescent="0.3">
      <c r="A391" s="51" t="s">
        <v>2516</v>
      </c>
      <c r="B391" s="68"/>
      <c r="C391" s="132"/>
      <c r="D391" s="51"/>
      <c r="E391" s="49"/>
      <c r="F391" s="139"/>
      <c r="G391" s="139" t="str">
        <f t="shared" si="18"/>
        <v/>
      </c>
    </row>
    <row r="392" spans="1:7" customFormat="1" x14ac:dyDescent="0.3">
      <c r="A392" s="51" t="s">
        <v>2517</v>
      </c>
      <c r="B392" s="68"/>
      <c r="C392" s="132"/>
      <c r="D392" s="51"/>
      <c r="E392" s="49"/>
      <c r="F392" s="139"/>
      <c r="G392" s="139" t="str">
        <f t="shared" si="18"/>
        <v/>
      </c>
    </row>
    <row r="393" spans="1:7" customFormat="1" x14ac:dyDescent="0.3">
      <c r="A393" s="51" t="s">
        <v>2518</v>
      </c>
      <c r="B393" s="68"/>
      <c r="C393" s="132"/>
      <c r="D393" s="51"/>
      <c r="E393" s="49"/>
      <c r="F393" s="139"/>
      <c r="G393" s="139" t="str">
        <f t="shared" si="18"/>
        <v/>
      </c>
    </row>
    <row r="394" spans="1:7" customFormat="1" x14ac:dyDescent="0.3">
      <c r="A394" s="51" t="s">
        <v>2519</v>
      </c>
      <c r="B394" s="51"/>
      <c r="C394" s="187"/>
      <c r="D394" s="51"/>
      <c r="E394" s="49"/>
      <c r="F394" s="49"/>
      <c r="G394" s="49"/>
    </row>
    <row r="395" spans="1:7" customFormat="1" x14ac:dyDescent="0.3">
      <c r="A395" s="51" t="s">
        <v>2520</v>
      </c>
      <c r="B395" s="51"/>
      <c r="C395" s="187"/>
      <c r="D395" s="51"/>
      <c r="E395" s="49"/>
      <c r="F395" s="49"/>
      <c r="G395" s="49"/>
    </row>
    <row r="396" spans="1:7" customFormat="1" x14ac:dyDescent="0.3">
      <c r="A396" s="51" t="s">
        <v>2521</v>
      </c>
      <c r="B396" s="51"/>
      <c r="C396" s="187"/>
      <c r="D396" s="51"/>
      <c r="E396" s="49"/>
      <c r="F396" s="49"/>
      <c r="G396" s="49"/>
    </row>
    <row r="397" spans="1:7" customFormat="1" x14ac:dyDescent="0.3">
      <c r="A397" s="51" t="s">
        <v>2522</v>
      </c>
      <c r="B397" s="51"/>
      <c r="C397" s="187"/>
      <c r="D397" s="51"/>
      <c r="E397" s="49"/>
      <c r="F397" s="49"/>
      <c r="G397" s="49"/>
    </row>
    <row r="398" spans="1:7" customFormat="1" x14ac:dyDescent="0.3">
      <c r="A398" s="51" t="s">
        <v>2523</v>
      </c>
      <c r="B398" s="51"/>
      <c r="C398" s="187"/>
      <c r="D398" s="51"/>
      <c r="E398" s="49"/>
      <c r="F398" s="49"/>
      <c r="G398" s="49"/>
    </row>
    <row r="399" spans="1:7" customFormat="1" x14ac:dyDescent="0.3">
      <c r="A399" s="51" t="s">
        <v>2524</v>
      </c>
      <c r="B399" s="51"/>
      <c r="C399" s="187"/>
      <c r="D399" s="51"/>
      <c r="E399" s="49"/>
      <c r="F399" s="49"/>
      <c r="G399" s="49"/>
    </row>
    <row r="400" spans="1:7" customFormat="1" x14ac:dyDescent="0.3">
      <c r="A400" s="51" t="s">
        <v>2525</v>
      </c>
      <c r="B400" s="51"/>
      <c r="C400" s="187"/>
      <c r="D400" s="51"/>
      <c r="E400" s="49"/>
      <c r="F400" s="49"/>
      <c r="G400" s="49"/>
    </row>
    <row r="401" spans="1:7" customFormat="1" x14ac:dyDescent="0.3">
      <c r="A401" s="51" t="s">
        <v>2526</v>
      </c>
      <c r="B401" s="51"/>
      <c r="C401" s="187"/>
      <c r="D401" s="51"/>
      <c r="E401" s="49"/>
      <c r="F401" s="49"/>
      <c r="G401" s="49"/>
    </row>
    <row r="402" spans="1:7" customFormat="1" x14ac:dyDescent="0.3">
      <c r="A402" s="51" t="s">
        <v>2527</v>
      </c>
      <c r="B402" s="51"/>
      <c r="C402" s="187"/>
      <c r="D402" s="51"/>
      <c r="E402" s="49"/>
      <c r="F402" s="49"/>
      <c r="G402" s="49"/>
    </row>
    <row r="403" spans="1:7" customFormat="1" x14ac:dyDescent="0.3">
      <c r="A403" s="51" t="s">
        <v>2528</v>
      </c>
      <c r="B403" s="51"/>
      <c r="C403" s="187"/>
      <c r="D403" s="51"/>
      <c r="E403" s="49"/>
      <c r="F403" s="49"/>
      <c r="G403" s="49"/>
    </row>
    <row r="404" spans="1:7" customFormat="1" x14ac:dyDescent="0.3">
      <c r="A404" s="51" t="s">
        <v>2529</v>
      </c>
      <c r="B404" s="51"/>
      <c r="C404" s="187"/>
      <c r="D404" s="51"/>
      <c r="E404" s="49"/>
      <c r="F404" s="49"/>
      <c r="G404" s="49"/>
    </row>
    <row r="405" spans="1:7" customFormat="1" x14ac:dyDescent="0.3">
      <c r="A405" s="51" t="s">
        <v>2530</v>
      </c>
      <c r="B405" s="51"/>
      <c r="C405" s="187"/>
      <c r="D405" s="51"/>
      <c r="E405" s="49"/>
      <c r="F405" s="49"/>
      <c r="G405" s="49"/>
    </row>
    <row r="406" spans="1:7" customFormat="1" x14ac:dyDescent="0.3">
      <c r="A406" s="51" t="s">
        <v>2531</v>
      </c>
      <c r="B406" s="51"/>
      <c r="C406" s="187"/>
      <c r="D406" s="51"/>
      <c r="E406" s="49"/>
      <c r="F406" s="49"/>
      <c r="G406" s="49"/>
    </row>
    <row r="407" spans="1:7" customFormat="1" x14ac:dyDescent="0.3">
      <c r="A407" s="51" t="s">
        <v>2532</v>
      </c>
      <c r="B407" s="51"/>
      <c r="C407" s="187"/>
      <c r="D407" s="51"/>
      <c r="E407" s="49"/>
      <c r="F407" s="49"/>
      <c r="G407" s="49"/>
    </row>
    <row r="408" spans="1:7" customFormat="1" x14ac:dyDescent="0.3">
      <c r="A408" s="51" t="s">
        <v>2533</v>
      </c>
      <c r="B408" s="51"/>
      <c r="C408" s="187"/>
      <c r="D408" s="51"/>
      <c r="E408" s="49"/>
      <c r="F408" s="49"/>
      <c r="G408" s="49"/>
    </row>
    <row r="409" spans="1:7" customFormat="1" x14ac:dyDescent="0.3">
      <c r="A409" s="51" t="s">
        <v>2534</v>
      </c>
      <c r="B409" s="51"/>
      <c r="C409" s="187"/>
      <c r="D409" s="51"/>
      <c r="E409" s="49"/>
      <c r="F409" s="49"/>
      <c r="G409" s="49"/>
    </row>
    <row r="410" spans="1:7" customFormat="1" x14ac:dyDescent="0.3">
      <c r="A410" s="51" t="s">
        <v>2535</v>
      </c>
      <c r="B410" s="51"/>
      <c r="C410" s="187"/>
      <c r="D410" s="51"/>
      <c r="E410" s="49"/>
      <c r="F410" s="49"/>
      <c r="G410" s="49"/>
    </row>
    <row r="411" spans="1:7" customFormat="1" x14ac:dyDescent="0.3">
      <c r="A411" s="51" t="s">
        <v>2536</v>
      </c>
      <c r="B411" s="51"/>
      <c r="C411" s="187"/>
      <c r="D411" s="51"/>
      <c r="E411" s="49"/>
      <c r="F411" s="49"/>
      <c r="G411" s="49"/>
    </row>
    <row r="412" spans="1:7" customFormat="1" x14ac:dyDescent="0.3">
      <c r="A412" s="51" t="s">
        <v>2537</v>
      </c>
      <c r="B412" s="51"/>
      <c r="C412" s="187"/>
      <c r="D412" s="51"/>
      <c r="E412" s="49"/>
      <c r="F412" s="49"/>
      <c r="G412" s="49"/>
    </row>
    <row r="413" spans="1:7" customFormat="1" x14ac:dyDescent="0.3">
      <c r="A413" s="51" t="s">
        <v>2538</v>
      </c>
      <c r="B413" s="51"/>
      <c r="C413" s="187"/>
      <c r="D413" s="51"/>
      <c r="E413" s="49"/>
      <c r="F413" s="49"/>
      <c r="G413" s="49"/>
    </row>
    <row r="414" spans="1:7" customFormat="1" x14ac:dyDescent="0.3">
      <c r="A414" s="51" t="s">
        <v>2539</v>
      </c>
      <c r="B414" s="51"/>
      <c r="C414" s="187"/>
      <c r="D414" s="51"/>
      <c r="E414" s="49"/>
      <c r="F414" s="49"/>
      <c r="G414" s="49"/>
    </row>
    <row r="415" spans="1:7" customFormat="1" x14ac:dyDescent="0.3">
      <c r="A415" s="51" t="s">
        <v>2540</v>
      </c>
      <c r="B415" s="51"/>
      <c r="C415" s="187"/>
      <c r="D415" s="51"/>
      <c r="E415" s="49"/>
      <c r="F415" s="49"/>
      <c r="G415" s="49"/>
    </row>
    <row r="416" spans="1:7" customFormat="1" x14ac:dyDescent="0.3">
      <c r="A416" s="51" t="s">
        <v>2541</v>
      </c>
      <c r="B416" s="51"/>
      <c r="C416" s="187"/>
      <c r="D416" s="51"/>
      <c r="E416" s="49"/>
      <c r="F416" s="49"/>
      <c r="G416" s="49"/>
    </row>
    <row r="417" spans="1:7" customFormat="1" x14ac:dyDescent="0.3">
      <c r="A417" s="51" t="s">
        <v>2542</v>
      </c>
      <c r="B417" s="51"/>
      <c r="C417" s="187"/>
      <c r="D417" s="51"/>
      <c r="E417" s="49"/>
      <c r="F417" s="49"/>
      <c r="G417" s="49"/>
    </row>
    <row r="418" spans="1:7" customFormat="1" x14ac:dyDescent="0.3">
      <c r="A418" s="51" t="s">
        <v>2543</v>
      </c>
      <c r="B418" s="51"/>
      <c r="C418" s="187"/>
      <c r="D418" s="51"/>
      <c r="E418" s="49"/>
      <c r="F418" s="49"/>
      <c r="G418" s="49"/>
    </row>
    <row r="419" spans="1:7" customFormat="1" x14ac:dyDescent="0.3">
      <c r="A419" s="51" t="s">
        <v>2544</v>
      </c>
      <c r="B419" s="51"/>
      <c r="C419" s="187"/>
      <c r="D419" s="51"/>
      <c r="E419" s="49"/>
      <c r="F419" s="49"/>
      <c r="G419" s="49"/>
    </row>
    <row r="420" spans="1:7" customFormat="1" x14ac:dyDescent="0.3">
      <c r="A420" s="51" t="s">
        <v>2545</v>
      </c>
      <c r="B420" s="51"/>
      <c r="C420" s="187"/>
      <c r="D420" s="51"/>
      <c r="E420" s="49"/>
      <c r="F420" s="49"/>
      <c r="G420" s="49"/>
    </row>
    <row r="421" spans="1:7" customFormat="1" x14ac:dyDescent="0.3">
      <c r="A421" s="51" t="s">
        <v>2546</v>
      </c>
      <c r="B421" s="51"/>
      <c r="C421" s="187"/>
      <c r="D421" s="51"/>
      <c r="E421" s="49"/>
      <c r="F421" s="49"/>
      <c r="G421" s="49"/>
    </row>
    <row r="422" spans="1:7"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3">
      <c r="A429" s="51" t="s">
        <v>2056</v>
      </c>
      <c r="B429" s="68" t="s">
        <v>572</v>
      </c>
      <c r="C429" s="132" t="s">
        <v>80</v>
      </c>
      <c r="D429" s="133" t="s">
        <v>80</v>
      </c>
      <c r="E429" s="65"/>
      <c r="F429" s="139" t="str">
        <f t="shared" si="19"/>
        <v/>
      </c>
      <c r="G429" s="139" t="str">
        <f t="shared" si="20"/>
        <v/>
      </c>
    </row>
    <row r="430" spans="1:7" x14ac:dyDescent="0.3">
      <c r="A430" s="51" t="s">
        <v>2057</v>
      </c>
      <c r="B430" s="68" t="s">
        <v>572</v>
      </c>
      <c r="C430" s="132" t="s">
        <v>80</v>
      </c>
      <c r="D430" s="133" t="s">
        <v>80</v>
      </c>
      <c r="E430" s="65"/>
      <c r="F430" s="139" t="str">
        <f t="shared" si="19"/>
        <v/>
      </c>
      <c r="G430" s="139" t="str">
        <f t="shared" si="20"/>
        <v/>
      </c>
    </row>
    <row r="431" spans="1:7" x14ac:dyDescent="0.3">
      <c r="A431" s="51" t="s">
        <v>2058</v>
      </c>
      <c r="B431" s="68" t="s">
        <v>572</v>
      </c>
      <c r="C431" s="132" t="s">
        <v>80</v>
      </c>
      <c r="D431" s="133" t="s">
        <v>80</v>
      </c>
      <c r="E431" s="65"/>
      <c r="F431" s="139" t="str">
        <f t="shared" si="19"/>
        <v/>
      </c>
      <c r="G431" s="139" t="str">
        <f t="shared" si="20"/>
        <v/>
      </c>
    </row>
    <row r="432" spans="1:7" x14ac:dyDescent="0.3">
      <c r="A432" s="51" t="s">
        <v>2059</v>
      </c>
      <c r="B432" s="68" t="s">
        <v>572</v>
      </c>
      <c r="C432" s="132" t="s">
        <v>80</v>
      </c>
      <c r="D432" s="133" t="s">
        <v>80</v>
      </c>
      <c r="E432" s="65"/>
      <c r="F432" s="139" t="str">
        <f t="shared" si="19"/>
        <v/>
      </c>
      <c r="G432" s="139" t="str">
        <f t="shared" si="20"/>
        <v/>
      </c>
    </row>
    <row r="433" spans="1:7" x14ac:dyDescent="0.3">
      <c r="A433" s="51" t="s">
        <v>2060</v>
      </c>
      <c r="B433" s="68" t="s">
        <v>572</v>
      </c>
      <c r="C433" s="132" t="s">
        <v>80</v>
      </c>
      <c r="D433" s="133" t="s">
        <v>80</v>
      </c>
      <c r="E433" s="65"/>
      <c r="F433" s="139" t="str">
        <f t="shared" si="19"/>
        <v/>
      </c>
      <c r="G433" s="139" t="str">
        <f t="shared" si="20"/>
        <v/>
      </c>
    </row>
    <row r="434" spans="1:7" x14ac:dyDescent="0.3">
      <c r="A434" s="51" t="s">
        <v>2061</v>
      </c>
      <c r="B434" s="68" t="s">
        <v>572</v>
      </c>
      <c r="C434" s="132" t="s">
        <v>80</v>
      </c>
      <c r="D434" s="133" t="s">
        <v>80</v>
      </c>
      <c r="E434" s="65"/>
      <c r="F434" s="139" t="str">
        <f t="shared" si="19"/>
        <v/>
      </c>
      <c r="G434" s="139" t="str">
        <f t="shared" si="20"/>
        <v/>
      </c>
    </row>
    <row r="435" spans="1:7" x14ac:dyDescent="0.3">
      <c r="A435" s="51" t="s">
        <v>2062</v>
      </c>
      <c r="B435" s="68" t="s">
        <v>572</v>
      </c>
      <c r="C435" s="132" t="s">
        <v>80</v>
      </c>
      <c r="D435" s="133" t="s">
        <v>80</v>
      </c>
      <c r="E435" s="65"/>
      <c r="F435" s="139" t="str">
        <f t="shared" si="19"/>
        <v/>
      </c>
      <c r="G435" s="139" t="str">
        <f t="shared" si="20"/>
        <v/>
      </c>
    </row>
    <row r="436" spans="1:7" x14ac:dyDescent="0.3">
      <c r="A436" s="51" t="s">
        <v>2063</v>
      </c>
      <c r="B436" s="68" t="s">
        <v>572</v>
      </c>
      <c r="C436" s="132" t="s">
        <v>80</v>
      </c>
      <c r="D436" s="133" t="s">
        <v>80</v>
      </c>
      <c r="E436" s="65"/>
      <c r="F436" s="139" t="str">
        <f t="shared" si="19"/>
        <v/>
      </c>
      <c r="G436" s="139" t="str">
        <f t="shared" si="20"/>
        <v/>
      </c>
    </row>
    <row r="437" spans="1:7" x14ac:dyDescent="0.3">
      <c r="A437" s="51" t="s">
        <v>2312</v>
      </c>
      <c r="B437" s="68" t="s">
        <v>572</v>
      </c>
      <c r="C437" s="132" t="s">
        <v>80</v>
      </c>
      <c r="D437" s="133" t="s">
        <v>80</v>
      </c>
      <c r="E437" s="68"/>
      <c r="F437" s="139" t="str">
        <f t="shared" si="19"/>
        <v/>
      </c>
      <c r="G437" s="139" t="str">
        <f t="shared" si="20"/>
        <v/>
      </c>
    </row>
    <row r="438" spans="1:7" x14ac:dyDescent="0.3">
      <c r="A438" s="51" t="s">
        <v>2313</v>
      </c>
      <c r="B438" s="68" t="s">
        <v>572</v>
      </c>
      <c r="C438" s="132" t="s">
        <v>80</v>
      </c>
      <c r="D438" s="133" t="s">
        <v>80</v>
      </c>
      <c r="E438" s="68"/>
      <c r="F438" s="139" t="str">
        <f t="shared" si="19"/>
        <v/>
      </c>
      <c r="G438" s="139" t="str">
        <f t="shared" si="20"/>
        <v/>
      </c>
    </row>
    <row r="439" spans="1:7" x14ac:dyDescent="0.3">
      <c r="A439" s="51" t="s">
        <v>2314</v>
      </c>
      <c r="B439" s="68" t="s">
        <v>572</v>
      </c>
      <c r="C439" s="132" t="s">
        <v>80</v>
      </c>
      <c r="D439" s="133" t="s">
        <v>80</v>
      </c>
      <c r="E439" s="68"/>
      <c r="F439" s="139" t="str">
        <f t="shared" si="19"/>
        <v/>
      </c>
      <c r="G439" s="139" t="str">
        <f t="shared" si="20"/>
        <v/>
      </c>
    </row>
    <row r="440" spans="1:7" x14ac:dyDescent="0.3">
      <c r="A440" s="51" t="s">
        <v>2315</v>
      </c>
      <c r="B440" s="68" t="s">
        <v>572</v>
      </c>
      <c r="C440" s="132" t="s">
        <v>80</v>
      </c>
      <c r="D440" s="133" t="s">
        <v>80</v>
      </c>
      <c r="E440" s="68"/>
      <c r="F440" s="139" t="str">
        <f t="shared" si="19"/>
        <v/>
      </c>
      <c r="G440" s="139" t="str">
        <f t="shared" si="20"/>
        <v/>
      </c>
    </row>
    <row r="441" spans="1:7" x14ac:dyDescent="0.3">
      <c r="A441" s="51" t="s">
        <v>2316</v>
      </c>
      <c r="B441" s="68" t="s">
        <v>572</v>
      </c>
      <c r="C441" s="132" t="s">
        <v>80</v>
      </c>
      <c r="D441" s="133" t="s">
        <v>80</v>
      </c>
      <c r="E441" s="68"/>
      <c r="F441" s="139" t="str">
        <f t="shared" si="19"/>
        <v/>
      </c>
      <c r="G441" s="139" t="str">
        <f t="shared" si="20"/>
        <v/>
      </c>
    </row>
    <row r="442" spans="1:7" x14ac:dyDescent="0.3">
      <c r="A442" s="51" t="s">
        <v>2317</v>
      </c>
      <c r="B442" s="68" t="s">
        <v>572</v>
      </c>
      <c r="C442" s="132" t="s">
        <v>80</v>
      </c>
      <c r="D442" s="133" t="s">
        <v>80</v>
      </c>
      <c r="E442" s="68"/>
      <c r="F442" s="139" t="str">
        <f t="shared" si="19"/>
        <v/>
      </c>
      <c r="G442" s="139" t="str">
        <f t="shared" si="20"/>
        <v/>
      </c>
    </row>
    <row r="443" spans="1:7" x14ac:dyDescent="0.3">
      <c r="A443" s="51" t="s">
        <v>2318</v>
      </c>
      <c r="B443" s="68" t="s">
        <v>572</v>
      </c>
      <c r="C443" s="132" t="s">
        <v>80</v>
      </c>
      <c r="D443" s="133" t="s">
        <v>80</v>
      </c>
      <c r="F443" s="139" t="str">
        <f t="shared" si="19"/>
        <v/>
      </c>
      <c r="G443" s="139" t="str">
        <f t="shared" si="20"/>
        <v/>
      </c>
    </row>
    <row r="444" spans="1:7" x14ac:dyDescent="0.3">
      <c r="A444" s="51" t="s">
        <v>2319</v>
      </c>
      <c r="B444" s="68" t="s">
        <v>572</v>
      </c>
      <c r="C444" s="132" t="s">
        <v>80</v>
      </c>
      <c r="D444" s="133" t="s">
        <v>80</v>
      </c>
      <c r="E444" s="121"/>
      <c r="F444" s="139" t="str">
        <f t="shared" si="19"/>
        <v/>
      </c>
      <c r="G444" s="139" t="str">
        <f t="shared" si="20"/>
        <v/>
      </c>
    </row>
    <row r="445" spans="1:7" x14ac:dyDescent="0.3">
      <c r="A445" s="51" t="s">
        <v>2320</v>
      </c>
      <c r="B445" s="68" t="s">
        <v>572</v>
      </c>
      <c r="C445" s="132" t="s">
        <v>80</v>
      </c>
      <c r="D445" s="133" t="s">
        <v>80</v>
      </c>
      <c r="E445" s="121"/>
      <c r="F445" s="139" t="str">
        <f t="shared" si="19"/>
        <v/>
      </c>
      <c r="G445" s="139" t="str">
        <f t="shared" si="20"/>
        <v/>
      </c>
    </row>
    <row r="446" spans="1:7" x14ac:dyDescent="0.3">
      <c r="A446" s="51" t="s">
        <v>2321</v>
      </c>
      <c r="B446" s="68" t="s">
        <v>572</v>
      </c>
      <c r="C446" s="132" t="s">
        <v>80</v>
      </c>
      <c r="D446" s="133" t="s">
        <v>80</v>
      </c>
      <c r="E446" s="121"/>
      <c r="F446" s="139" t="str">
        <f t="shared" si="19"/>
        <v/>
      </c>
      <c r="G446" s="139" t="str">
        <f t="shared" si="20"/>
        <v/>
      </c>
    </row>
    <row r="447" spans="1:7" x14ac:dyDescent="0.3">
      <c r="A447" s="51" t="s">
        <v>2322</v>
      </c>
      <c r="B447" s="68" t="s">
        <v>572</v>
      </c>
      <c r="C447" s="132" t="s">
        <v>80</v>
      </c>
      <c r="D447" s="133" t="s">
        <v>80</v>
      </c>
      <c r="E447" s="121"/>
      <c r="F447" s="139" t="str">
        <f t="shared" si="19"/>
        <v/>
      </c>
      <c r="G447" s="139" t="str">
        <f t="shared" si="20"/>
        <v/>
      </c>
    </row>
    <row r="448" spans="1:7" x14ac:dyDescent="0.3">
      <c r="A448" s="51" t="s">
        <v>2323</v>
      </c>
      <c r="B448" s="68" t="s">
        <v>572</v>
      </c>
      <c r="C448" s="132" t="s">
        <v>80</v>
      </c>
      <c r="D448" s="133" t="s">
        <v>80</v>
      </c>
      <c r="E448" s="121"/>
      <c r="F448" s="139" t="str">
        <f t="shared" si="19"/>
        <v/>
      </c>
      <c r="G448" s="139" t="str">
        <f t="shared" si="20"/>
        <v/>
      </c>
    </row>
    <row r="449" spans="1:7" x14ac:dyDescent="0.3">
      <c r="A449" s="51" t="s">
        <v>2324</v>
      </c>
      <c r="B449" s="68" t="s">
        <v>572</v>
      </c>
      <c r="C449" s="132" t="s">
        <v>80</v>
      </c>
      <c r="D449" s="133" t="s">
        <v>80</v>
      </c>
      <c r="E449" s="121"/>
      <c r="F449" s="139" t="str">
        <f t="shared" si="19"/>
        <v/>
      </c>
      <c r="G449" s="139" t="str">
        <f t="shared" si="20"/>
        <v/>
      </c>
    </row>
    <row r="450" spans="1:7" x14ac:dyDescent="0.3">
      <c r="A450" s="51" t="s">
        <v>2325</v>
      </c>
      <c r="B450" s="68" t="s">
        <v>572</v>
      </c>
      <c r="C450" s="132" t="s">
        <v>80</v>
      </c>
      <c r="D450" s="133" t="s">
        <v>80</v>
      </c>
      <c r="E450" s="121"/>
      <c r="F450" s="139" t="str">
        <f t="shared" si="19"/>
        <v/>
      </c>
      <c r="G450" s="139" t="str">
        <f t="shared" si="20"/>
        <v/>
      </c>
    </row>
    <row r="451" spans="1:7" x14ac:dyDescent="0.3">
      <c r="A451" s="51" t="s">
        <v>2326</v>
      </c>
      <c r="B451" s="68" t="s">
        <v>572</v>
      </c>
      <c r="C451" s="132" t="s">
        <v>80</v>
      </c>
      <c r="D451" s="133" t="s">
        <v>80</v>
      </c>
      <c r="E451" s="121"/>
      <c r="F451" s="139" t="str">
        <f t="shared" si="19"/>
        <v/>
      </c>
      <c r="G451" s="139" t="str">
        <f t="shared" si="20"/>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3">
      <c r="A459" s="51" t="s">
        <v>2067</v>
      </c>
      <c r="B459" s="51" t="s">
        <v>685</v>
      </c>
      <c r="C459" s="132" t="s">
        <v>80</v>
      </c>
      <c r="D459" s="133" t="s">
        <v>80</v>
      </c>
      <c r="F459" s="139" t="str">
        <f t="shared" si="21"/>
        <v/>
      </c>
      <c r="G459" s="139" t="str">
        <f t="shared" si="22"/>
        <v/>
      </c>
    </row>
    <row r="460" spans="1:7" x14ac:dyDescent="0.3">
      <c r="A460" s="51" t="s">
        <v>2068</v>
      </c>
      <c r="B460" s="51" t="s">
        <v>687</v>
      </c>
      <c r="C460" s="132" t="s">
        <v>80</v>
      </c>
      <c r="D460" s="133" t="s">
        <v>80</v>
      </c>
      <c r="F460" s="139" t="str">
        <f t="shared" si="21"/>
        <v/>
      </c>
      <c r="G460" s="139" t="str">
        <f t="shared" si="22"/>
        <v/>
      </c>
    </row>
    <row r="461" spans="1:7" x14ac:dyDescent="0.3">
      <c r="A461" s="51" t="s">
        <v>2069</v>
      </c>
      <c r="B461" s="51" t="s">
        <v>689</v>
      </c>
      <c r="C461" s="132" t="s">
        <v>80</v>
      </c>
      <c r="D461" s="133" t="s">
        <v>80</v>
      </c>
      <c r="F461" s="139" t="str">
        <f t="shared" si="21"/>
        <v/>
      </c>
      <c r="G461" s="139" t="str">
        <f t="shared" si="22"/>
        <v/>
      </c>
    </row>
    <row r="462" spans="1:7" x14ac:dyDescent="0.3">
      <c r="A462" s="51" t="s">
        <v>2070</v>
      </c>
      <c r="B462" s="51" t="s">
        <v>691</v>
      </c>
      <c r="C462" s="132" t="s">
        <v>80</v>
      </c>
      <c r="D462" s="133" t="s">
        <v>80</v>
      </c>
      <c r="F462" s="139" t="str">
        <f t="shared" si="21"/>
        <v/>
      </c>
      <c r="G462" s="139" t="str">
        <f t="shared" si="22"/>
        <v/>
      </c>
    </row>
    <row r="463" spans="1:7" x14ac:dyDescent="0.3">
      <c r="A463" s="51" t="s">
        <v>2071</v>
      </c>
      <c r="B463" s="51" t="s">
        <v>693</v>
      </c>
      <c r="C463" s="132" t="s">
        <v>80</v>
      </c>
      <c r="D463" s="133" t="s">
        <v>80</v>
      </c>
      <c r="F463" s="139" t="str">
        <f t="shared" si="21"/>
        <v/>
      </c>
      <c r="G463" s="139" t="str">
        <f t="shared" si="22"/>
        <v/>
      </c>
    </row>
    <row r="464" spans="1:7" x14ac:dyDescent="0.3">
      <c r="A464" s="51" t="s">
        <v>2072</v>
      </c>
      <c r="B464" s="51" t="s">
        <v>695</v>
      </c>
      <c r="C464" s="132" t="s">
        <v>80</v>
      </c>
      <c r="D464" s="133" t="s">
        <v>80</v>
      </c>
      <c r="F464" s="139" t="str">
        <f t="shared" si="21"/>
        <v/>
      </c>
      <c r="G464" s="139" t="str">
        <f t="shared" si="22"/>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1"/>
        <v/>
      </c>
      <c r="G466" s="139" t="str">
        <f t="shared" si="22"/>
        <v/>
      </c>
    </row>
    <row r="467" spans="1:7" outlineLevel="1" x14ac:dyDescent="0.3">
      <c r="A467" s="51" t="s">
        <v>2075</v>
      </c>
      <c r="B467" s="80" t="s">
        <v>700</v>
      </c>
      <c r="C467" s="132"/>
      <c r="D467" s="133"/>
      <c r="F467" s="139" t="str">
        <f t="shared" si="21"/>
        <v/>
      </c>
      <c r="G467" s="139" t="str">
        <f t="shared" si="22"/>
        <v/>
      </c>
    </row>
    <row r="468" spans="1:7" outlineLevel="1" x14ac:dyDescent="0.3">
      <c r="A468" s="51" t="s">
        <v>2076</v>
      </c>
      <c r="B468" s="80" t="s">
        <v>702</v>
      </c>
      <c r="C468" s="132"/>
      <c r="D468" s="133"/>
      <c r="F468" s="139" t="str">
        <f t="shared" si="21"/>
        <v/>
      </c>
      <c r="G468" s="139" t="str">
        <f t="shared" si="22"/>
        <v/>
      </c>
    </row>
    <row r="469" spans="1:7" outlineLevel="1" x14ac:dyDescent="0.3">
      <c r="A469" s="51" t="s">
        <v>2077</v>
      </c>
      <c r="B469" s="80" t="s">
        <v>704</v>
      </c>
      <c r="C469" s="132"/>
      <c r="D469" s="133"/>
      <c r="F469" s="139" t="str">
        <f t="shared" si="21"/>
        <v/>
      </c>
      <c r="G469" s="139" t="str">
        <f t="shared" si="22"/>
        <v/>
      </c>
    </row>
    <row r="470" spans="1:7" outlineLevel="1" x14ac:dyDescent="0.3">
      <c r="A470" s="51" t="s">
        <v>2078</v>
      </c>
      <c r="B470" s="80" t="s">
        <v>706</v>
      </c>
      <c r="C470" s="132"/>
      <c r="D470" s="133"/>
      <c r="F470" s="139" t="str">
        <f t="shared" si="21"/>
        <v/>
      </c>
      <c r="G470" s="139" t="str">
        <f t="shared" si="22"/>
        <v/>
      </c>
    </row>
    <row r="471" spans="1:7" outlineLevel="1" x14ac:dyDescent="0.3">
      <c r="A471" s="51" t="s">
        <v>2079</v>
      </c>
      <c r="B471" s="80" t="s">
        <v>708</v>
      </c>
      <c r="C471" s="132"/>
      <c r="D471" s="133"/>
      <c r="F471" s="139" t="str">
        <f t="shared" si="21"/>
        <v/>
      </c>
      <c r="G471" s="139" t="str">
        <f t="shared" si="22"/>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3">
      <c r="A481" s="51" t="s">
        <v>2177</v>
      </c>
      <c r="B481" s="51" t="s">
        <v>685</v>
      </c>
      <c r="C481" s="132" t="s">
        <v>112</v>
      </c>
      <c r="D481" s="133" t="s">
        <v>112</v>
      </c>
      <c r="F481" s="139" t="str">
        <f t="shared" si="23"/>
        <v/>
      </c>
      <c r="G481" s="139" t="str">
        <f t="shared" si="24"/>
        <v/>
      </c>
    </row>
    <row r="482" spans="1:7" x14ac:dyDescent="0.3">
      <c r="A482" s="51" t="s">
        <v>2178</v>
      </c>
      <c r="B482" s="51" t="s">
        <v>687</v>
      </c>
      <c r="C482" s="132" t="s">
        <v>112</v>
      </c>
      <c r="D482" s="133" t="s">
        <v>112</v>
      </c>
      <c r="F482" s="139" t="str">
        <f t="shared" si="23"/>
        <v/>
      </c>
      <c r="G482" s="139" t="str">
        <f t="shared" si="24"/>
        <v/>
      </c>
    </row>
    <row r="483" spans="1:7" x14ac:dyDescent="0.3">
      <c r="A483" s="51" t="s">
        <v>2179</v>
      </c>
      <c r="B483" s="51" t="s">
        <v>689</v>
      </c>
      <c r="C483" s="132" t="s">
        <v>112</v>
      </c>
      <c r="D483" s="133" t="s">
        <v>112</v>
      </c>
      <c r="F483" s="139" t="str">
        <f t="shared" si="23"/>
        <v/>
      </c>
      <c r="G483" s="139" t="str">
        <f t="shared" si="24"/>
        <v/>
      </c>
    </row>
    <row r="484" spans="1:7" x14ac:dyDescent="0.3">
      <c r="A484" s="51" t="s">
        <v>2180</v>
      </c>
      <c r="B484" s="51" t="s">
        <v>691</v>
      </c>
      <c r="C484" s="132" t="s">
        <v>112</v>
      </c>
      <c r="D484" s="133" t="s">
        <v>112</v>
      </c>
      <c r="F484" s="139" t="str">
        <f t="shared" si="23"/>
        <v/>
      </c>
      <c r="G484" s="139" t="str">
        <f t="shared" si="24"/>
        <v/>
      </c>
    </row>
    <row r="485" spans="1:7" x14ac:dyDescent="0.3">
      <c r="A485" s="51" t="s">
        <v>2181</v>
      </c>
      <c r="B485" s="51" t="s">
        <v>693</v>
      </c>
      <c r="C485" s="132" t="s">
        <v>112</v>
      </c>
      <c r="D485" s="133" t="s">
        <v>112</v>
      </c>
      <c r="F485" s="139" t="str">
        <f t="shared" si="23"/>
        <v/>
      </c>
      <c r="G485" s="139" t="str">
        <f t="shared" si="24"/>
        <v/>
      </c>
    </row>
    <row r="486" spans="1:7" x14ac:dyDescent="0.3">
      <c r="A486" s="51" t="s">
        <v>2182</v>
      </c>
      <c r="B486" s="51" t="s">
        <v>695</v>
      </c>
      <c r="C486" s="132" t="s">
        <v>112</v>
      </c>
      <c r="D486" s="133" t="s">
        <v>112</v>
      </c>
      <c r="F486" s="139" t="str">
        <f t="shared" si="23"/>
        <v/>
      </c>
      <c r="G486" s="139" t="str">
        <f t="shared" si="24"/>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3">
      <c r="A489" s="51" t="s">
        <v>2185</v>
      </c>
      <c r="B489" s="80" t="s">
        <v>700</v>
      </c>
      <c r="C489" s="132"/>
      <c r="D489" s="133"/>
      <c r="F489" s="139" t="str">
        <f t="shared" si="25"/>
        <v/>
      </c>
      <c r="G489" s="139" t="str">
        <f t="shared" si="26"/>
        <v/>
      </c>
    </row>
    <row r="490" spans="1:7" outlineLevel="1" x14ac:dyDescent="0.3">
      <c r="A490" s="51" t="s">
        <v>2186</v>
      </c>
      <c r="B490" s="80" t="s">
        <v>702</v>
      </c>
      <c r="C490" s="132"/>
      <c r="D490" s="133"/>
      <c r="F490" s="139" t="str">
        <f t="shared" si="25"/>
        <v/>
      </c>
      <c r="G490" s="139" t="str">
        <f t="shared" si="26"/>
        <v/>
      </c>
    </row>
    <row r="491" spans="1:7" outlineLevel="1" x14ac:dyDescent="0.3">
      <c r="A491" s="51" t="s">
        <v>2187</v>
      </c>
      <c r="B491" s="80" t="s">
        <v>704</v>
      </c>
      <c r="C491" s="132"/>
      <c r="D491" s="133"/>
      <c r="F491" s="139" t="str">
        <f t="shared" si="25"/>
        <v/>
      </c>
      <c r="G491" s="139" t="str">
        <f t="shared" si="26"/>
        <v/>
      </c>
    </row>
    <row r="492" spans="1:7" outlineLevel="1" x14ac:dyDescent="0.3">
      <c r="A492" s="51" t="s">
        <v>2188</v>
      </c>
      <c r="B492" s="80" t="s">
        <v>706</v>
      </c>
      <c r="C492" s="132"/>
      <c r="D492" s="133"/>
      <c r="F492" s="139" t="str">
        <f t="shared" si="25"/>
        <v/>
      </c>
      <c r="G492" s="139" t="str">
        <f t="shared" si="26"/>
        <v/>
      </c>
    </row>
    <row r="493" spans="1:7" outlineLevel="1" x14ac:dyDescent="0.3">
      <c r="A493" s="51" t="s">
        <v>2189</v>
      </c>
      <c r="B493" s="80" t="s">
        <v>708</v>
      </c>
      <c r="C493" s="132"/>
      <c r="D493" s="133"/>
      <c r="F493" s="139" t="str">
        <f t="shared" si="25"/>
        <v/>
      </c>
      <c r="G493" s="139" t="str">
        <f t="shared" si="26"/>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customFormat="1" x14ac:dyDescent="0.3">
      <c r="A525" s="137"/>
      <c r="B525" s="137" t="s">
        <v>2482</v>
      </c>
      <c r="C525" s="70" t="s">
        <v>107</v>
      </c>
      <c r="D525" s="70" t="s">
        <v>1641</v>
      </c>
      <c r="E525" s="70"/>
      <c r="F525" s="70" t="s">
        <v>480</v>
      </c>
      <c r="G525" s="70" t="s">
        <v>1949</v>
      </c>
    </row>
    <row r="526" spans="1:7"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3">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3">
      <c r="A528" s="51" t="s">
        <v>2550</v>
      </c>
      <c r="B528" s="68" t="s">
        <v>572</v>
      </c>
      <c r="C528" s="132" t="s">
        <v>80</v>
      </c>
      <c r="D528" s="133" t="s">
        <v>80</v>
      </c>
      <c r="E528" s="57"/>
      <c r="F528" s="139" t="str">
        <f t="shared" si="27"/>
        <v/>
      </c>
      <c r="G528" s="139" t="str">
        <f t="shared" si="28"/>
        <v/>
      </c>
    </row>
    <row r="529" spans="1:7" customFormat="1" x14ac:dyDescent="0.3">
      <c r="A529" s="51" t="s">
        <v>2551</v>
      </c>
      <c r="B529" s="68" t="s">
        <v>572</v>
      </c>
      <c r="C529" s="132" t="s">
        <v>80</v>
      </c>
      <c r="D529" s="133" t="s">
        <v>80</v>
      </c>
      <c r="E529" s="57"/>
      <c r="F529" s="139" t="str">
        <f t="shared" si="27"/>
        <v/>
      </c>
      <c r="G529" s="139" t="str">
        <f t="shared" si="28"/>
        <v/>
      </c>
    </row>
    <row r="530" spans="1:7" customFormat="1" x14ac:dyDescent="0.3">
      <c r="A530" s="51" t="s">
        <v>2552</v>
      </c>
      <c r="B530" s="68" t="s">
        <v>572</v>
      </c>
      <c r="C530" s="132" t="s">
        <v>80</v>
      </c>
      <c r="D530" s="133" t="s">
        <v>80</v>
      </c>
      <c r="E530" s="57"/>
      <c r="F530" s="139" t="str">
        <f t="shared" si="27"/>
        <v/>
      </c>
      <c r="G530" s="139" t="str">
        <f t="shared" si="28"/>
        <v/>
      </c>
    </row>
    <row r="531" spans="1:7" customFormat="1" x14ac:dyDescent="0.3">
      <c r="A531" s="51" t="s">
        <v>2553</v>
      </c>
      <c r="B531" s="68" t="s">
        <v>572</v>
      </c>
      <c r="C531" s="132" t="s">
        <v>80</v>
      </c>
      <c r="D531" s="133" t="s">
        <v>80</v>
      </c>
      <c r="E531" s="57"/>
      <c r="F531" s="139" t="str">
        <f t="shared" si="27"/>
        <v/>
      </c>
      <c r="G531" s="139" t="str">
        <f t="shared" si="28"/>
        <v/>
      </c>
    </row>
    <row r="532" spans="1:7" customFormat="1" x14ac:dyDescent="0.3">
      <c r="A532" s="51" t="s">
        <v>2554</v>
      </c>
      <c r="B532" s="68" t="s">
        <v>572</v>
      </c>
      <c r="C532" s="132" t="s">
        <v>80</v>
      </c>
      <c r="D532" s="133" t="s">
        <v>80</v>
      </c>
      <c r="E532" s="57"/>
      <c r="F532" s="139" t="str">
        <f t="shared" si="27"/>
        <v/>
      </c>
      <c r="G532" s="139" t="str">
        <f t="shared" si="28"/>
        <v/>
      </c>
    </row>
    <row r="533" spans="1:7" customFormat="1" x14ac:dyDescent="0.3">
      <c r="A533" s="51" t="s">
        <v>2555</v>
      </c>
      <c r="B533" s="68" t="s">
        <v>572</v>
      </c>
      <c r="C533" s="132" t="s">
        <v>80</v>
      </c>
      <c r="D533" s="133" t="s">
        <v>80</v>
      </c>
      <c r="E533" s="57"/>
      <c r="F533" s="139" t="str">
        <f t="shared" si="27"/>
        <v/>
      </c>
      <c r="G533" s="139" t="str">
        <f t="shared" si="28"/>
        <v/>
      </c>
    </row>
    <row r="534" spans="1:7" customFormat="1" x14ac:dyDescent="0.3">
      <c r="A534" s="51" t="s">
        <v>2556</v>
      </c>
      <c r="B534" s="68" t="s">
        <v>572</v>
      </c>
      <c r="C534" s="132" t="s">
        <v>80</v>
      </c>
      <c r="D534" s="133" t="s">
        <v>80</v>
      </c>
      <c r="E534" s="57"/>
      <c r="F534" s="139" t="str">
        <f t="shared" si="27"/>
        <v/>
      </c>
      <c r="G534" s="139" t="str">
        <f t="shared" si="28"/>
        <v/>
      </c>
    </row>
    <row r="535" spans="1:7" customFormat="1" x14ac:dyDescent="0.3">
      <c r="A535" s="51" t="s">
        <v>2557</v>
      </c>
      <c r="B535" s="68" t="s">
        <v>572</v>
      </c>
      <c r="C535" s="132" t="s">
        <v>80</v>
      </c>
      <c r="D535" s="133" t="s">
        <v>80</v>
      </c>
      <c r="E535" s="57"/>
      <c r="F535" s="139" t="str">
        <f t="shared" si="27"/>
        <v/>
      </c>
      <c r="G535" s="139" t="str">
        <f t="shared" si="28"/>
        <v/>
      </c>
    </row>
    <row r="536" spans="1:7" customFormat="1" x14ac:dyDescent="0.3">
      <c r="A536" s="51" t="s">
        <v>2558</v>
      </c>
      <c r="B536" s="68" t="s">
        <v>572</v>
      </c>
      <c r="C536" s="132" t="s">
        <v>80</v>
      </c>
      <c r="D536" s="133" t="s">
        <v>80</v>
      </c>
      <c r="E536" s="57"/>
      <c r="F536" s="139" t="str">
        <f t="shared" si="27"/>
        <v/>
      </c>
      <c r="G536" s="139" t="str">
        <f t="shared" si="28"/>
        <v/>
      </c>
    </row>
    <row r="537" spans="1:7" customFormat="1" x14ac:dyDescent="0.3">
      <c r="A537" s="51" t="s">
        <v>2559</v>
      </c>
      <c r="B537" s="68" t="s">
        <v>572</v>
      </c>
      <c r="C537" s="132" t="s">
        <v>80</v>
      </c>
      <c r="D537" s="133" t="s">
        <v>80</v>
      </c>
      <c r="E537" s="57"/>
      <c r="F537" s="139" t="str">
        <f t="shared" si="27"/>
        <v/>
      </c>
      <c r="G537" s="139" t="str">
        <f t="shared" si="28"/>
        <v/>
      </c>
    </row>
    <row r="538" spans="1:7" customFormat="1" x14ac:dyDescent="0.3">
      <c r="A538" s="51" t="s">
        <v>2560</v>
      </c>
      <c r="B538" s="68" t="s">
        <v>572</v>
      </c>
      <c r="C538" s="132" t="s">
        <v>80</v>
      </c>
      <c r="D538" s="133" t="s">
        <v>80</v>
      </c>
      <c r="E538" s="57"/>
      <c r="F538" s="139" t="str">
        <f t="shared" si="27"/>
        <v/>
      </c>
      <c r="G538" s="139" t="str">
        <f t="shared" si="28"/>
        <v/>
      </c>
    </row>
    <row r="539" spans="1:7" customFormat="1" x14ac:dyDescent="0.3">
      <c r="A539" s="51" t="s">
        <v>2561</v>
      </c>
      <c r="B539" s="68" t="s">
        <v>572</v>
      </c>
      <c r="C539" s="132" t="s">
        <v>80</v>
      </c>
      <c r="D539" s="133" t="s">
        <v>80</v>
      </c>
      <c r="E539" s="57"/>
      <c r="F539" s="139" t="str">
        <f t="shared" si="27"/>
        <v/>
      </c>
      <c r="G539" s="139" t="str">
        <f t="shared" si="28"/>
        <v/>
      </c>
    </row>
    <row r="540" spans="1:7" customFormat="1" x14ac:dyDescent="0.3">
      <c r="A540" s="51" t="s">
        <v>2562</v>
      </c>
      <c r="B540" s="68" t="s">
        <v>572</v>
      </c>
      <c r="C540" s="132" t="s">
        <v>80</v>
      </c>
      <c r="D540" s="133" t="s">
        <v>80</v>
      </c>
      <c r="E540" s="57"/>
      <c r="F540" s="139" t="str">
        <f t="shared" si="27"/>
        <v/>
      </c>
      <c r="G540" s="139" t="str">
        <f t="shared" si="28"/>
        <v/>
      </c>
    </row>
    <row r="541" spans="1:7" customFormat="1" x14ac:dyDescent="0.3">
      <c r="A541" s="51" t="s">
        <v>2563</v>
      </c>
      <c r="B541" s="68" t="s">
        <v>572</v>
      </c>
      <c r="C541" s="132" t="s">
        <v>80</v>
      </c>
      <c r="D541" s="133" t="s">
        <v>80</v>
      </c>
      <c r="E541" s="57"/>
      <c r="F541" s="139" t="str">
        <f t="shared" si="27"/>
        <v/>
      </c>
      <c r="G541" s="139" t="str">
        <f t="shared" si="28"/>
        <v/>
      </c>
    </row>
    <row r="542" spans="1:7" customFormat="1" x14ac:dyDescent="0.3">
      <c r="A542" s="51" t="s">
        <v>2564</v>
      </c>
      <c r="B542" s="68" t="s">
        <v>572</v>
      </c>
      <c r="C542" s="132" t="s">
        <v>80</v>
      </c>
      <c r="D542" s="133" t="s">
        <v>80</v>
      </c>
      <c r="E542" s="57"/>
      <c r="F542" s="139" t="str">
        <f t="shared" si="27"/>
        <v/>
      </c>
      <c r="G542" s="139" t="str">
        <f t="shared" si="28"/>
        <v/>
      </c>
    </row>
    <row r="543" spans="1:7" customFormat="1" x14ac:dyDescent="0.3">
      <c r="A543" s="51" t="s">
        <v>2565</v>
      </c>
      <c r="B543" s="68" t="s">
        <v>2032</v>
      </c>
      <c r="C543" s="132" t="s">
        <v>80</v>
      </c>
      <c r="D543" s="133" t="s">
        <v>80</v>
      </c>
      <c r="E543" s="57"/>
      <c r="F543" s="139" t="str">
        <f t="shared" si="27"/>
        <v/>
      </c>
      <c r="G543" s="139" t="str">
        <f t="shared" si="28"/>
        <v/>
      </c>
    </row>
    <row r="544" spans="1:7" customFormat="1" x14ac:dyDescent="0.3">
      <c r="A544" s="51" t="s">
        <v>2566</v>
      </c>
      <c r="B544" s="68" t="s">
        <v>138</v>
      </c>
      <c r="C544" s="132">
        <f>SUM(C526:C543)</f>
        <v>0</v>
      </c>
      <c r="D544" s="133">
        <f>SUM(D526:D543)</f>
        <v>0</v>
      </c>
      <c r="E544" s="57"/>
      <c r="F544" s="127">
        <f>SUM(F526:F543)</f>
        <v>0</v>
      </c>
      <c r="G544" s="127">
        <f>SUM(G526:G543)</f>
        <v>0</v>
      </c>
    </row>
    <row r="545" spans="1:7" customFormat="1" x14ac:dyDescent="0.3">
      <c r="A545" s="51" t="s">
        <v>2567</v>
      </c>
      <c r="B545" s="68"/>
      <c r="C545" s="51"/>
      <c r="D545" s="51"/>
      <c r="E545" s="57"/>
      <c r="F545" s="57"/>
      <c r="G545" s="57"/>
    </row>
    <row r="546" spans="1:7" customFormat="1" x14ac:dyDescent="0.3">
      <c r="A546" s="51" t="s">
        <v>2568</v>
      </c>
      <c r="B546" s="68"/>
      <c r="C546" s="51"/>
      <c r="D546" s="51"/>
      <c r="E546" s="57"/>
      <c r="F546" s="57"/>
      <c r="G546" s="57"/>
    </row>
    <row r="547" spans="1:7" customFormat="1" x14ac:dyDescent="0.3">
      <c r="A547" s="51" t="s">
        <v>2569</v>
      </c>
      <c r="B547" s="68"/>
      <c r="C547" s="51"/>
      <c r="D547" s="51"/>
      <c r="E547" s="57"/>
      <c r="F547" s="57"/>
      <c r="G547" s="57"/>
    </row>
    <row r="548" spans="1:7" customFormat="1" x14ac:dyDescent="0.3">
      <c r="A548" s="137"/>
      <c r="B548" s="137" t="s">
        <v>2483</v>
      </c>
      <c r="C548" s="70" t="s">
        <v>107</v>
      </c>
      <c r="D548" s="70" t="s">
        <v>1641</v>
      </c>
      <c r="E548" s="70"/>
      <c r="F548" s="70" t="s">
        <v>480</v>
      </c>
      <c r="G548" s="70" t="s">
        <v>1949</v>
      </c>
    </row>
    <row r="549" spans="1:7"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3">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3">
      <c r="A551" s="51" t="s">
        <v>2572</v>
      </c>
      <c r="B551" s="68" t="s">
        <v>572</v>
      </c>
      <c r="C551" s="132" t="s">
        <v>80</v>
      </c>
      <c r="D551" s="133" t="s">
        <v>80</v>
      </c>
      <c r="E551" s="57"/>
      <c r="F551" s="139" t="str">
        <f t="shared" si="29"/>
        <v/>
      </c>
      <c r="G551" s="139" t="str">
        <f t="shared" si="30"/>
        <v/>
      </c>
    </row>
    <row r="552" spans="1:7" customFormat="1" x14ac:dyDescent="0.3">
      <c r="A552" s="51" t="s">
        <v>2573</v>
      </c>
      <c r="B552" s="68" t="s">
        <v>572</v>
      </c>
      <c r="C552" s="132" t="s">
        <v>80</v>
      </c>
      <c r="D552" s="133" t="s">
        <v>80</v>
      </c>
      <c r="E552" s="57"/>
      <c r="F552" s="139" t="str">
        <f t="shared" si="29"/>
        <v/>
      </c>
      <c r="G552" s="139" t="str">
        <f t="shared" si="30"/>
        <v/>
      </c>
    </row>
    <row r="553" spans="1:7" customFormat="1" x14ac:dyDescent="0.3">
      <c r="A553" s="51" t="s">
        <v>2574</v>
      </c>
      <c r="B553" s="68" t="s">
        <v>572</v>
      </c>
      <c r="C553" s="132" t="s">
        <v>80</v>
      </c>
      <c r="D553" s="133" t="s">
        <v>80</v>
      </c>
      <c r="E553" s="57"/>
      <c r="F553" s="139" t="str">
        <f t="shared" si="29"/>
        <v/>
      </c>
      <c r="G553" s="139" t="str">
        <f t="shared" si="30"/>
        <v/>
      </c>
    </row>
    <row r="554" spans="1:7" customFormat="1" x14ac:dyDescent="0.3">
      <c r="A554" s="51" t="s">
        <v>2575</v>
      </c>
      <c r="B554" s="68" t="s">
        <v>572</v>
      </c>
      <c r="C554" s="132" t="s">
        <v>80</v>
      </c>
      <c r="D554" s="133" t="s">
        <v>80</v>
      </c>
      <c r="E554" s="57"/>
      <c r="F554" s="139" t="str">
        <f t="shared" si="29"/>
        <v/>
      </c>
      <c r="G554" s="139" t="str">
        <f t="shared" si="30"/>
        <v/>
      </c>
    </row>
    <row r="555" spans="1:7" customFormat="1" x14ac:dyDescent="0.3">
      <c r="A555" s="51" t="s">
        <v>2576</v>
      </c>
      <c r="B555" s="68" t="s">
        <v>572</v>
      </c>
      <c r="C555" s="132" t="s">
        <v>80</v>
      </c>
      <c r="D555" s="133" t="s">
        <v>80</v>
      </c>
      <c r="E555" s="57"/>
      <c r="F555" s="139" t="str">
        <f t="shared" si="29"/>
        <v/>
      </c>
      <c r="G555" s="139" t="str">
        <f t="shared" si="30"/>
        <v/>
      </c>
    </row>
    <row r="556" spans="1:7" customFormat="1" x14ac:dyDescent="0.3">
      <c r="A556" s="51" t="s">
        <v>2577</v>
      </c>
      <c r="B556" s="68" t="s">
        <v>572</v>
      </c>
      <c r="C556" s="132" t="s">
        <v>80</v>
      </c>
      <c r="D556" s="133" t="s">
        <v>80</v>
      </c>
      <c r="E556" s="57"/>
      <c r="F556" s="139" t="str">
        <f t="shared" si="29"/>
        <v/>
      </c>
      <c r="G556" s="139" t="str">
        <f t="shared" si="30"/>
        <v/>
      </c>
    </row>
    <row r="557" spans="1:7" customFormat="1" x14ac:dyDescent="0.3">
      <c r="A557" s="51" t="s">
        <v>2578</v>
      </c>
      <c r="B557" s="68" t="s">
        <v>572</v>
      </c>
      <c r="C557" s="132" t="s">
        <v>80</v>
      </c>
      <c r="D557" s="133" t="s">
        <v>80</v>
      </c>
      <c r="E557" s="57"/>
      <c r="F557" s="139" t="str">
        <f t="shared" si="29"/>
        <v/>
      </c>
      <c r="G557" s="139" t="str">
        <f t="shared" si="30"/>
        <v/>
      </c>
    </row>
    <row r="558" spans="1:7" customFormat="1" x14ac:dyDescent="0.3">
      <c r="A558" s="51" t="s">
        <v>2579</v>
      </c>
      <c r="B558" s="68" t="s">
        <v>572</v>
      </c>
      <c r="C558" s="132" t="s">
        <v>80</v>
      </c>
      <c r="D558" s="133" t="s">
        <v>80</v>
      </c>
      <c r="E558" s="57"/>
      <c r="F558" s="139" t="str">
        <f t="shared" si="29"/>
        <v/>
      </c>
      <c r="G558" s="139" t="str">
        <f t="shared" si="30"/>
        <v/>
      </c>
    </row>
    <row r="559" spans="1:7" customFormat="1" x14ac:dyDescent="0.3">
      <c r="A559" s="51" t="s">
        <v>2580</v>
      </c>
      <c r="B559" s="68" t="s">
        <v>572</v>
      </c>
      <c r="C559" s="132" t="s">
        <v>80</v>
      </c>
      <c r="D559" s="133" t="s">
        <v>80</v>
      </c>
      <c r="E559" s="57"/>
      <c r="F559" s="139" t="str">
        <f t="shared" si="29"/>
        <v/>
      </c>
      <c r="G559" s="139" t="str">
        <f t="shared" si="30"/>
        <v/>
      </c>
    </row>
    <row r="560" spans="1:7" customFormat="1" x14ac:dyDescent="0.3">
      <c r="A560" s="51" t="s">
        <v>2581</v>
      </c>
      <c r="B560" s="68" t="s">
        <v>572</v>
      </c>
      <c r="C560" s="132" t="s">
        <v>80</v>
      </c>
      <c r="D560" s="133" t="s">
        <v>80</v>
      </c>
      <c r="E560" s="57"/>
      <c r="F560" s="139" t="str">
        <f t="shared" si="29"/>
        <v/>
      </c>
      <c r="G560" s="139" t="str">
        <f t="shared" si="30"/>
        <v/>
      </c>
    </row>
    <row r="561" spans="1:7" customFormat="1" x14ac:dyDescent="0.3">
      <c r="A561" s="51" t="s">
        <v>2582</v>
      </c>
      <c r="B561" s="68" t="s">
        <v>572</v>
      </c>
      <c r="C561" s="132" t="s">
        <v>80</v>
      </c>
      <c r="D561" s="133" t="s">
        <v>80</v>
      </c>
      <c r="E561" s="57"/>
      <c r="F561" s="139" t="str">
        <f t="shared" si="29"/>
        <v/>
      </c>
      <c r="G561" s="139" t="str">
        <f t="shared" si="30"/>
        <v/>
      </c>
    </row>
    <row r="562" spans="1:7" customFormat="1" x14ac:dyDescent="0.3">
      <c r="A562" s="51" t="s">
        <v>2583</v>
      </c>
      <c r="B562" s="68" t="s">
        <v>572</v>
      </c>
      <c r="C562" s="132" t="s">
        <v>80</v>
      </c>
      <c r="D562" s="133" t="s">
        <v>80</v>
      </c>
      <c r="E562" s="57"/>
      <c r="F562" s="139" t="str">
        <f t="shared" si="29"/>
        <v/>
      </c>
      <c r="G562" s="139" t="str">
        <f t="shared" si="30"/>
        <v/>
      </c>
    </row>
    <row r="563" spans="1:7" customFormat="1" x14ac:dyDescent="0.3">
      <c r="A563" s="51" t="s">
        <v>2584</v>
      </c>
      <c r="B563" s="68" t="s">
        <v>572</v>
      </c>
      <c r="C563" s="132" t="s">
        <v>80</v>
      </c>
      <c r="D563" s="133" t="s">
        <v>80</v>
      </c>
      <c r="E563" s="57"/>
      <c r="F563" s="139" t="str">
        <f t="shared" si="29"/>
        <v/>
      </c>
      <c r="G563" s="139" t="str">
        <f t="shared" si="30"/>
        <v/>
      </c>
    </row>
    <row r="564" spans="1:7" customFormat="1" x14ac:dyDescent="0.3">
      <c r="A564" s="51" t="s">
        <v>2585</v>
      </c>
      <c r="B564" s="68" t="s">
        <v>572</v>
      </c>
      <c r="C564" s="132" t="s">
        <v>80</v>
      </c>
      <c r="D564" s="133" t="s">
        <v>80</v>
      </c>
      <c r="E564" s="57"/>
      <c r="F564" s="139" t="str">
        <f t="shared" si="29"/>
        <v/>
      </c>
      <c r="G564" s="139" t="str">
        <f t="shared" si="30"/>
        <v/>
      </c>
    </row>
    <row r="565" spans="1:7" customFormat="1" x14ac:dyDescent="0.3">
      <c r="A565" s="51" t="s">
        <v>2586</v>
      </c>
      <c r="B565" s="68" t="s">
        <v>572</v>
      </c>
      <c r="C565" s="132" t="s">
        <v>80</v>
      </c>
      <c r="D565" s="133" t="s">
        <v>80</v>
      </c>
      <c r="E565" s="57"/>
      <c r="F565" s="139" t="str">
        <f t="shared" si="29"/>
        <v/>
      </c>
      <c r="G565" s="139" t="str">
        <f t="shared" si="30"/>
        <v/>
      </c>
    </row>
    <row r="566" spans="1:7" customFormat="1" x14ac:dyDescent="0.3">
      <c r="A566" s="51" t="s">
        <v>2587</v>
      </c>
      <c r="B566" s="68" t="s">
        <v>2032</v>
      </c>
      <c r="C566" s="132" t="s">
        <v>80</v>
      </c>
      <c r="D566" s="133" t="s">
        <v>80</v>
      </c>
      <c r="E566" s="57"/>
      <c r="F566" s="139" t="str">
        <f t="shared" si="29"/>
        <v/>
      </c>
      <c r="G566" s="139" t="str">
        <f t="shared" si="30"/>
        <v/>
      </c>
    </row>
    <row r="567" spans="1:7" customFormat="1" x14ac:dyDescent="0.3">
      <c r="A567" s="51" t="s">
        <v>2588</v>
      </c>
      <c r="B567" s="68" t="s">
        <v>138</v>
      </c>
      <c r="C567" s="132">
        <f>SUM(C549:C566)</f>
        <v>0</v>
      </c>
      <c r="D567" s="133">
        <f>SUM(D549:D566)</f>
        <v>0</v>
      </c>
      <c r="E567" s="57"/>
      <c r="F567" s="127">
        <f>SUM(F549:F566)</f>
        <v>0</v>
      </c>
      <c r="G567" s="127">
        <f>SUM(G549:G566)</f>
        <v>0</v>
      </c>
    </row>
    <row r="568" spans="1:7" customFormat="1" x14ac:dyDescent="0.3">
      <c r="A568" s="51" t="s">
        <v>2589</v>
      </c>
      <c r="B568" s="68"/>
      <c r="C568" s="51"/>
      <c r="D568" s="51"/>
      <c r="E568" s="57"/>
      <c r="F568" s="57"/>
      <c r="G568" s="57"/>
    </row>
    <row r="569" spans="1:7" customFormat="1" x14ac:dyDescent="0.3">
      <c r="A569" s="51" t="s">
        <v>2590</v>
      </c>
      <c r="B569" s="68"/>
      <c r="C569" s="51"/>
      <c r="D569" s="51"/>
      <c r="E569" s="57"/>
      <c r="F569" s="57"/>
      <c r="G569" s="57"/>
    </row>
    <row r="570" spans="1:7" customFormat="1" x14ac:dyDescent="0.3">
      <c r="A570" s="51" t="s">
        <v>2591</v>
      </c>
      <c r="B570" s="68"/>
      <c r="C570" s="51"/>
      <c r="D570" s="51"/>
      <c r="E570" s="57"/>
      <c r="F570" s="57"/>
      <c r="G570" s="57"/>
    </row>
    <row r="571" spans="1:7" customFormat="1" x14ac:dyDescent="0.3">
      <c r="A571" s="137"/>
      <c r="B571" s="137" t="s">
        <v>2484</v>
      </c>
      <c r="C571" s="70" t="s">
        <v>107</v>
      </c>
      <c r="D571" s="70" t="s">
        <v>1641</v>
      </c>
      <c r="E571" s="70"/>
      <c r="F571" s="70" t="s">
        <v>480</v>
      </c>
      <c r="G571" s="70" t="s">
        <v>1949</v>
      </c>
    </row>
    <row r="572" spans="1:7"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3">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3">
      <c r="A578" s="51" t="s">
        <v>2598</v>
      </c>
      <c r="B578" s="68" t="s">
        <v>1637</v>
      </c>
      <c r="C578" s="132" t="s">
        <v>80</v>
      </c>
      <c r="D578" s="133" t="s">
        <v>80</v>
      </c>
      <c r="E578" s="57"/>
      <c r="F578" s="139" t="str">
        <f t="shared" si="31"/>
        <v/>
      </c>
      <c r="G578" s="139" t="str">
        <f t="shared" si="32"/>
        <v/>
      </c>
    </row>
    <row r="579" spans="1:7" customFormat="1" x14ac:dyDescent="0.3">
      <c r="A579" s="51" t="s">
        <v>2599</v>
      </c>
      <c r="B579" s="68" t="s">
        <v>1638</v>
      </c>
      <c r="C579" s="132" t="s">
        <v>80</v>
      </c>
      <c r="D579" s="133" t="s">
        <v>80</v>
      </c>
      <c r="E579" s="57"/>
      <c r="F579" s="139" t="str">
        <f t="shared" si="31"/>
        <v/>
      </c>
      <c r="G579" s="139" t="str">
        <f t="shared" si="32"/>
        <v/>
      </c>
    </row>
    <row r="580" spans="1:7" customFormat="1" x14ac:dyDescent="0.3">
      <c r="A580" s="51" t="s">
        <v>2600</v>
      </c>
      <c r="B580" s="68" t="s">
        <v>2683</v>
      </c>
      <c r="C580" s="132" t="s">
        <v>80</v>
      </c>
      <c r="D580" s="51" t="s">
        <v>80</v>
      </c>
      <c r="E580" s="57"/>
      <c r="F580" s="139" t="str">
        <f t="shared" si="31"/>
        <v/>
      </c>
      <c r="G580" s="139" t="str">
        <f t="shared" si="32"/>
        <v/>
      </c>
    </row>
    <row r="581" spans="1:7" customFormat="1" x14ac:dyDescent="0.3">
      <c r="A581" s="51" t="s">
        <v>2601</v>
      </c>
      <c r="B581" s="51" t="s">
        <v>2686</v>
      </c>
      <c r="C581" s="132" t="s">
        <v>80</v>
      </c>
      <c r="D581" s="51" t="s">
        <v>80</v>
      </c>
      <c r="F581" s="139" t="str">
        <f t="shared" si="31"/>
        <v/>
      </c>
      <c r="G581" s="139" t="str">
        <f t="shared" si="32"/>
        <v/>
      </c>
    </row>
    <row r="582" spans="1:7" customFormat="1" x14ac:dyDescent="0.3">
      <c r="A582" s="51" t="s">
        <v>2602</v>
      </c>
      <c r="B582" s="51" t="s">
        <v>2684</v>
      </c>
      <c r="C582" s="132" t="s">
        <v>80</v>
      </c>
      <c r="D582" s="51" t="s">
        <v>80</v>
      </c>
      <c r="F582" s="139" t="str">
        <f t="shared" si="31"/>
        <v/>
      </c>
      <c r="G582" s="139" t="str">
        <f t="shared" si="32"/>
        <v/>
      </c>
    </row>
    <row r="583" spans="1:7" customFormat="1" x14ac:dyDescent="0.3">
      <c r="A583" s="51" t="s">
        <v>2695</v>
      </c>
      <c r="B583" s="68" t="s">
        <v>2685</v>
      </c>
      <c r="C583" s="132" t="s">
        <v>80</v>
      </c>
      <c r="D583" s="51" t="s">
        <v>80</v>
      </c>
      <c r="E583" s="57"/>
      <c r="F583" s="139" t="str">
        <f t="shared" si="31"/>
        <v/>
      </c>
      <c r="G583" s="139" t="str">
        <f t="shared" si="32"/>
        <v/>
      </c>
    </row>
    <row r="584" spans="1:7" customFormat="1" x14ac:dyDescent="0.3">
      <c r="A584" s="51" t="s">
        <v>2696</v>
      </c>
      <c r="B584" s="51" t="s">
        <v>2032</v>
      </c>
      <c r="C584" s="132" t="s">
        <v>80</v>
      </c>
      <c r="D584" s="133" t="s">
        <v>80</v>
      </c>
      <c r="E584" s="57"/>
      <c r="F584" s="139" t="str">
        <f t="shared" si="31"/>
        <v/>
      </c>
      <c r="G584" s="139" t="str">
        <f t="shared" si="32"/>
        <v/>
      </c>
    </row>
    <row r="585" spans="1:7" customFormat="1" x14ac:dyDescent="0.3">
      <c r="A585" s="51" t="s">
        <v>2697</v>
      </c>
      <c r="B585" s="68" t="s">
        <v>138</v>
      </c>
      <c r="C585" s="132">
        <f>SUM(C572:C584)</f>
        <v>0</v>
      </c>
      <c r="D585" s="133">
        <f>SUM(D572:D584)</f>
        <v>0</v>
      </c>
      <c r="E585" s="57"/>
      <c r="F585" s="127">
        <f>SUM(F572:F584)</f>
        <v>0</v>
      </c>
      <c r="G585" s="127">
        <f>SUM(G572:G584)</f>
        <v>0</v>
      </c>
    </row>
    <row r="586" spans="1:7" customFormat="1" x14ac:dyDescent="0.3">
      <c r="A586" s="51" t="s">
        <v>2603</v>
      </c>
      <c r="B586" s="68"/>
      <c r="C586" s="132"/>
      <c r="D586" s="133"/>
      <c r="E586" s="57"/>
      <c r="F586" s="139"/>
      <c r="G586" s="139"/>
    </row>
    <row r="587" spans="1:7" customFormat="1" x14ac:dyDescent="0.3">
      <c r="A587" s="51" t="s">
        <v>2698</v>
      </c>
      <c r="B587" s="68"/>
      <c r="C587" s="132"/>
      <c r="D587" s="133"/>
      <c r="E587" s="57"/>
      <c r="F587" s="139"/>
      <c r="G587" s="139"/>
    </row>
    <row r="588" spans="1:7" customFormat="1" x14ac:dyDescent="0.3">
      <c r="A588" s="51" t="s">
        <v>2699</v>
      </c>
      <c r="B588" s="68"/>
      <c r="C588" s="132"/>
      <c r="D588" s="133"/>
      <c r="E588" s="57"/>
      <c r="F588" s="139"/>
      <c r="G588" s="139"/>
    </row>
    <row r="589" spans="1:7" customFormat="1" x14ac:dyDescent="0.3">
      <c r="A589" s="51" t="s">
        <v>2700</v>
      </c>
      <c r="B589" s="68"/>
      <c r="C589" s="132"/>
      <c r="D589" s="133"/>
      <c r="E589" s="57"/>
      <c r="F589" s="139"/>
      <c r="G589" s="139"/>
    </row>
    <row r="590" spans="1:7" customFormat="1" x14ac:dyDescent="0.3">
      <c r="A590" s="51" t="s">
        <v>2701</v>
      </c>
      <c r="B590" s="68"/>
      <c r="C590" s="132"/>
      <c r="D590" s="133"/>
      <c r="E590" s="57"/>
      <c r="F590" s="139"/>
      <c r="G590" s="139"/>
    </row>
    <row r="591" spans="1:7" customFormat="1" x14ac:dyDescent="0.3">
      <c r="A591" s="51" t="s">
        <v>2702</v>
      </c>
      <c r="B591" s="68"/>
      <c r="C591" s="132"/>
      <c r="D591" s="133"/>
      <c r="E591" s="57"/>
      <c r="F591" s="139" t="str">
        <f>IF($C$585=0,"",IF(C591="[for completion]","",IF(C591="","",C591/$C$585)))</f>
        <v/>
      </c>
      <c r="G591" s="139" t="str">
        <f>IF($D$585=0,"",IF(D591="[for completion]","",IF(D591="","",D591/$D$585)))</f>
        <v/>
      </c>
    </row>
    <row r="592" spans="1:7" customFormat="1" x14ac:dyDescent="0.3">
      <c r="A592" s="51" t="s">
        <v>2703</v>
      </c>
    </row>
    <row r="593" spans="1:7"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3">IF($D$622=0,"",IF(D605="[for completion]","",IF(D605="","",D605/$D$622)))</f>
        <v/>
      </c>
    </row>
    <row r="606" spans="1:7" x14ac:dyDescent="0.3">
      <c r="A606" s="51" t="s">
        <v>2613</v>
      </c>
      <c r="B606" s="68" t="s">
        <v>767</v>
      </c>
      <c r="C606" s="167" t="s">
        <v>80</v>
      </c>
      <c r="D606" s="167" t="s">
        <v>80</v>
      </c>
      <c r="E606" s="204"/>
      <c r="F606" s="167" t="s">
        <v>80</v>
      </c>
      <c r="G606" s="139" t="str">
        <f t="shared" si="33"/>
        <v/>
      </c>
    </row>
    <row r="607" spans="1:7" x14ac:dyDescent="0.3">
      <c r="A607" s="51" t="s">
        <v>2614</v>
      </c>
      <c r="B607" s="68" t="s">
        <v>768</v>
      </c>
      <c r="C607" s="167" t="s">
        <v>80</v>
      </c>
      <c r="D607" s="167" t="s">
        <v>80</v>
      </c>
      <c r="E607" s="204"/>
      <c r="F607" s="167" t="s">
        <v>80</v>
      </c>
      <c r="G607" s="139" t="str">
        <f t="shared" si="33"/>
        <v/>
      </c>
    </row>
    <row r="608" spans="1:7" x14ac:dyDescent="0.3">
      <c r="A608" s="51" t="s">
        <v>2615</v>
      </c>
      <c r="B608" s="68" t="s">
        <v>769</v>
      </c>
      <c r="C608" s="167" t="s">
        <v>80</v>
      </c>
      <c r="D608" s="167" t="s">
        <v>80</v>
      </c>
      <c r="E608" s="204"/>
      <c r="F608" s="167" t="s">
        <v>80</v>
      </c>
      <c r="G608" s="139" t="str">
        <f t="shared" si="33"/>
        <v/>
      </c>
    </row>
    <row r="609" spans="1:7" x14ac:dyDescent="0.3">
      <c r="A609" s="51" t="s">
        <v>2616</v>
      </c>
      <c r="B609" s="68" t="s">
        <v>770</v>
      </c>
      <c r="C609" s="167" t="s">
        <v>80</v>
      </c>
      <c r="D609" s="167" t="s">
        <v>80</v>
      </c>
      <c r="E609" s="204"/>
      <c r="F609" s="167" t="s">
        <v>80</v>
      </c>
      <c r="G609" s="139" t="str">
        <f t="shared" si="33"/>
        <v/>
      </c>
    </row>
    <row r="610" spans="1:7" x14ac:dyDescent="0.3">
      <c r="A610" s="51" t="s">
        <v>2617</v>
      </c>
      <c r="B610" s="68" t="s">
        <v>771</v>
      </c>
      <c r="C610" s="167" t="s">
        <v>80</v>
      </c>
      <c r="D610" s="167" t="s">
        <v>80</v>
      </c>
      <c r="E610" s="204"/>
      <c r="F610" s="167" t="s">
        <v>80</v>
      </c>
      <c r="G610" s="139" t="str">
        <f t="shared" si="33"/>
        <v/>
      </c>
    </row>
    <row r="611" spans="1:7" x14ac:dyDescent="0.3">
      <c r="A611" s="51" t="s">
        <v>2618</v>
      </c>
      <c r="B611" s="68" t="s">
        <v>2207</v>
      </c>
      <c r="C611" s="167" t="s">
        <v>80</v>
      </c>
      <c r="D611" s="167" t="s">
        <v>80</v>
      </c>
      <c r="E611" s="204"/>
      <c r="F611" s="167" t="s">
        <v>80</v>
      </c>
      <c r="G611" s="139" t="str">
        <f t="shared" si="33"/>
        <v/>
      </c>
    </row>
    <row r="612" spans="1:7" x14ac:dyDescent="0.3">
      <c r="A612" s="51" t="s">
        <v>2619</v>
      </c>
      <c r="B612" s="68" t="s">
        <v>2208</v>
      </c>
      <c r="C612" s="167" t="s">
        <v>80</v>
      </c>
      <c r="D612" s="167" t="s">
        <v>80</v>
      </c>
      <c r="E612" s="204"/>
      <c r="F612" s="167" t="s">
        <v>80</v>
      </c>
      <c r="G612" s="139" t="str">
        <f t="shared" si="33"/>
        <v/>
      </c>
    </row>
    <row r="613" spans="1:7" x14ac:dyDescent="0.3">
      <c r="A613" s="51" t="s">
        <v>2620</v>
      </c>
      <c r="B613" s="68" t="s">
        <v>2209</v>
      </c>
      <c r="C613" s="167" t="s">
        <v>80</v>
      </c>
      <c r="D613" s="167" t="s">
        <v>80</v>
      </c>
      <c r="E613" s="204"/>
      <c r="F613" s="167" t="s">
        <v>80</v>
      </c>
      <c r="G613" s="139" t="str">
        <f t="shared" si="33"/>
        <v/>
      </c>
    </row>
    <row r="614" spans="1:7" x14ac:dyDescent="0.3">
      <c r="A614" s="51" t="s">
        <v>2621</v>
      </c>
      <c r="B614" s="68" t="s">
        <v>772</v>
      </c>
      <c r="C614" s="167" t="s">
        <v>80</v>
      </c>
      <c r="D614" s="167" t="s">
        <v>80</v>
      </c>
      <c r="E614" s="204"/>
      <c r="F614" s="167" t="s">
        <v>80</v>
      </c>
      <c r="G614" s="139" t="str">
        <f t="shared" si="33"/>
        <v/>
      </c>
    </row>
    <row r="615" spans="1:7" x14ac:dyDescent="0.3">
      <c r="A615" s="51" t="s">
        <v>2622</v>
      </c>
      <c r="B615" s="68" t="s">
        <v>2998</v>
      </c>
      <c r="C615" s="167" t="s">
        <v>80</v>
      </c>
      <c r="D615" s="167" t="s">
        <v>80</v>
      </c>
      <c r="E615" s="204"/>
      <c r="F615" s="167" t="s">
        <v>80</v>
      </c>
      <c r="G615" s="139" t="str">
        <f t="shared" si="33"/>
        <v/>
      </c>
    </row>
    <row r="616" spans="1:7" x14ac:dyDescent="0.3">
      <c r="A616" s="51" t="s">
        <v>2623</v>
      </c>
      <c r="B616" s="68" t="s">
        <v>136</v>
      </c>
      <c r="C616" s="167" t="s">
        <v>80</v>
      </c>
      <c r="D616" s="167" t="s">
        <v>80</v>
      </c>
      <c r="E616" s="204"/>
      <c r="F616" s="167" t="s">
        <v>80</v>
      </c>
      <c r="G616" s="139" t="str">
        <f t="shared" si="33"/>
        <v/>
      </c>
    </row>
    <row r="617" spans="1:7" x14ac:dyDescent="0.3">
      <c r="A617" s="51" t="s">
        <v>2624</v>
      </c>
      <c r="B617" s="68" t="s">
        <v>2032</v>
      </c>
      <c r="C617" s="167" t="s">
        <v>80</v>
      </c>
      <c r="D617" s="167" t="s">
        <v>80</v>
      </c>
      <c r="E617" s="204"/>
      <c r="F617" s="167" t="s">
        <v>80</v>
      </c>
      <c r="G617" s="139" t="str">
        <f t="shared" si="33"/>
        <v/>
      </c>
    </row>
    <row r="618" spans="1:7" x14ac:dyDescent="0.3">
      <c r="A618" s="51" t="s">
        <v>2625</v>
      </c>
      <c r="B618" s="68" t="s">
        <v>138</v>
      </c>
      <c r="C618" s="132">
        <f>SUM(C604:C617)</f>
        <v>0</v>
      </c>
      <c r="D618" s="132">
        <f>SUM(D604:D617)</f>
        <v>0</v>
      </c>
      <c r="E618" s="49"/>
      <c r="F618" s="132"/>
      <c r="G618" s="139" t="str">
        <f t="shared" si="33"/>
        <v/>
      </c>
    </row>
    <row r="619" spans="1:7" x14ac:dyDescent="0.3">
      <c r="A619" s="51" t="s">
        <v>2626</v>
      </c>
      <c r="B619" s="51" t="s">
        <v>2672</v>
      </c>
      <c r="C619"/>
      <c r="D619"/>
      <c r="E619"/>
      <c r="F619" s="167" t="s">
        <v>80</v>
      </c>
      <c r="G619" s="139" t="str">
        <f t="shared" si="33"/>
        <v/>
      </c>
    </row>
    <row r="620" spans="1:7" x14ac:dyDescent="0.3">
      <c r="A620" s="51" t="s">
        <v>2627</v>
      </c>
      <c r="B620" s="68"/>
      <c r="C620" s="132"/>
      <c r="D620" s="133"/>
      <c r="E620" s="49"/>
      <c r="F620" s="139"/>
      <c r="G620" s="139" t="str">
        <f t="shared" si="33"/>
        <v/>
      </c>
    </row>
    <row r="621" spans="1:7" x14ac:dyDescent="0.3">
      <c r="A621" s="51" t="s">
        <v>2628</v>
      </c>
      <c r="B621" s="68"/>
      <c r="C621" s="132"/>
      <c r="D621" s="133"/>
      <c r="E621" s="49"/>
      <c r="F621" s="139"/>
      <c r="G621" s="139" t="str">
        <f t="shared" si="33"/>
        <v/>
      </c>
    </row>
    <row r="622" spans="1:7" x14ac:dyDescent="0.3">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E36E00"/>
  </sheetPr>
  <dimension ref="A1:N17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3" t="s">
        <v>80</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2" t="s">
        <v>80</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3">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3">
      <c r="A24" s="51" t="s">
        <v>794</v>
      </c>
      <c r="B24" s="68" t="s">
        <v>572</v>
      </c>
      <c r="C24" s="132" t="s">
        <v>80</v>
      </c>
      <c r="D24" s="133" t="s">
        <v>80</v>
      </c>
      <c r="F24" s="139" t="str">
        <f t="shared" si="0"/>
        <v/>
      </c>
      <c r="G24" s="139" t="str">
        <f t="shared" si="1"/>
        <v/>
      </c>
      <c r="H24"/>
      <c r="I24" s="68"/>
      <c r="M24" s="77"/>
      <c r="N24" s="77"/>
    </row>
    <row r="25" spans="1:14" x14ac:dyDescent="0.3">
      <c r="A25" s="51" t="s">
        <v>795</v>
      </c>
      <c r="B25" s="68" t="s">
        <v>572</v>
      </c>
      <c r="C25" s="132" t="s">
        <v>80</v>
      </c>
      <c r="D25" s="133" t="s">
        <v>80</v>
      </c>
      <c r="E25" s="87"/>
      <c r="F25" s="139" t="str">
        <f t="shared" si="0"/>
        <v/>
      </c>
      <c r="G25" s="139" t="str">
        <f t="shared" si="1"/>
        <v/>
      </c>
      <c r="H25"/>
      <c r="I25" s="68"/>
      <c r="L25" s="87"/>
      <c r="M25" s="77"/>
      <c r="N25" s="77"/>
    </row>
    <row r="26" spans="1:14" x14ac:dyDescent="0.3">
      <c r="A26" s="51" t="s">
        <v>796</v>
      </c>
      <c r="B26" s="68" t="s">
        <v>572</v>
      </c>
      <c r="C26" s="132" t="s">
        <v>80</v>
      </c>
      <c r="D26" s="133" t="s">
        <v>80</v>
      </c>
      <c r="E26" s="87"/>
      <c r="F26" s="139" t="str">
        <f t="shared" si="0"/>
        <v/>
      </c>
      <c r="G26" s="139" t="str">
        <f t="shared" si="1"/>
        <v/>
      </c>
      <c r="H26"/>
      <c r="I26" s="68"/>
      <c r="L26" s="87"/>
      <c r="M26" s="77"/>
      <c r="N26" s="77"/>
    </row>
    <row r="27" spans="1:14" x14ac:dyDescent="0.3">
      <c r="A27" s="51" t="s">
        <v>797</v>
      </c>
      <c r="B27" s="68" t="s">
        <v>572</v>
      </c>
      <c r="C27" s="132" t="s">
        <v>80</v>
      </c>
      <c r="D27" s="133" t="s">
        <v>80</v>
      </c>
      <c r="E27" s="87"/>
      <c r="F27" s="139" t="str">
        <f t="shared" si="0"/>
        <v/>
      </c>
      <c r="G27" s="139" t="str">
        <f t="shared" si="1"/>
        <v/>
      </c>
      <c r="H27"/>
      <c r="I27" s="68"/>
      <c r="L27" s="87"/>
      <c r="M27" s="77"/>
      <c r="N27" s="77"/>
    </row>
    <row r="28" spans="1:14" x14ac:dyDescent="0.3">
      <c r="A28" s="51" t="s">
        <v>798</v>
      </c>
      <c r="B28" s="68" t="s">
        <v>572</v>
      </c>
      <c r="C28" s="132" t="s">
        <v>80</v>
      </c>
      <c r="D28" s="133" t="s">
        <v>80</v>
      </c>
      <c r="E28" s="87"/>
      <c r="F28" s="139" t="str">
        <f t="shared" si="0"/>
        <v/>
      </c>
      <c r="G28" s="139" t="str">
        <f t="shared" si="1"/>
        <v/>
      </c>
      <c r="H28"/>
      <c r="I28" s="68"/>
      <c r="L28" s="87"/>
      <c r="M28" s="77"/>
      <c r="N28" s="77"/>
    </row>
    <row r="29" spans="1:14" x14ac:dyDescent="0.3">
      <c r="A29" s="51" t="s">
        <v>799</v>
      </c>
      <c r="B29" s="68" t="s">
        <v>572</v>
      </c>
      <c r="C29" s="132" t="s">
        <v>80</v>
      </c>
      <c r="D29" s="133" t="s">
        <v>80</v>
      </c>
      <c r="E29" s="87"/>
      <c r="F29" s="139" t="str">
        <f t="shared" si="0"/>
        <v/>
      </c>
      <c r="G29" s="139" t="str">
        <f t="shared" si="1"/>
        <v/>
      </c>
      <c r="H29"/>
      <c r="I29" s="68"/>
      <c r="L29" s="87"/>
      <c r="M29" s="77"/>
      <c r="N29" s="77"/>
    </row>
    <row r="30" spans="1:14" x14ac:dyDescent="0.3">
      <c r="A30" s="51" t="s">
        <v>800</v>
      </c>
      <c r="B30" s="68" t="s">
        <v>572</v>
      </c>
      <c r="C30" s="132" t="s">
        <v>80</v>
      </c>
      <c r="D30" s="133" t="s">
        <v>80</v>
      </c>
      <c r="E30" s="87"/>
      <c r="F30" s="139" t="str">
        <f t="shared" si="0"/>
        <v/>
      </c>
      <c r="G30" s="139" t="str">
        <f t="shared" si="1"/>
        <v/>
      </c>
      <c r="H30"/>
      <c r="I30" s="68"/>
      <c r="L30" s="87"/>
      <c r="M30" s="77"/>
      <c r="N30" s="77"/>
    </row>
    <row r="31" spans="1:14" x14ac:dyDescent="0.3">
      <c r="A31" s="51" t="s">
        <v>801</v>
      </c>
      <c r="B31" s="68" t="s">
        <v>572</v>
      </c>
      <c r="C31" s="132" t="s">
        <v>80</v>
      </c>
      <c r="D31" s="133" t="s">
        <v>80</v>
      </c>
      <c r="E31" s="87"/>
      <c r="F31" s="139" t="str">
        <f t="shared" si="0"/>
        <v/>
      </c>
      <c r="G31" s="139" t="str">
        <f t="shared" si="1"/>
        <v/>
      </c>
      <c r="H31"/>
      <c r="I31" s="68"/>
      <c r="L31" s="87"/>
      <c r="M31" s="77"/>
      <c r="N31" s="77"/>
    </row>
    <row r="32" spans="1:14" x14ac:dyDescent="0.3">
      <c r="A32" s="51" t="s">
        <v>802</v>
      </c>
      <c r="B32" s="68" t="s">
        <v>572</v>
      </c>
      <c r="C32" s="132" t="s">
        <v>80</v>
      </c>
      <c r="D32" s="133" t="s">
        <v>80</v>
      </c>
      <c r="E32" s="87"/>
      <c r="F32" s="139" t="str">
        <f t="shared" si="0"/>
        <v/>
      </c>
      <c r="G32" s="139" t="str">
        <f t="shared" si="1"/>
        <v/>
      </c>
      <c r="H32"/>
      <c r="I32" s="68"/>
      <c r="L32" s="87"/>
      <c r="M32" s="77"/>
      <c r="N32" s="77"/>
    </row>
    <row r="33" spans="1:14" x14ac:dyDescent="0.3">
      <c r="A33" s="51" t="s">
        <v>803</v>
      </c>
      <c r="B33" s="68" t="s">
        <v>572</v>
      </c>
      <c r="C33" s="132" t="s">
        <v>80</v>
      </c>
      <c r="D33" s="133" t="s">
        <v>80</v>
      </c>
      <c r="E33" s="87"/>
      <c r="F33" s="139" t="str">
        <f t="shared" si="0"/>
        <v/>
      </c>
      <c r="G33" s="139" t="str">
        <f t="shared" si="1"/>
        <v/>
      </c>
      <c r="H33"/>
      <c r="I33" s="68"/>
      <c r="L33" s="87"/>
      <c r="M33" s="77"/>
      <c r="N33" s="77"/>
    </row>
    <row r="34" spans="1:14" x14ac:dyDescent="0.3">
      <c r="A34" s="51" t="s">
        <v>804</v>
      </c>
      <c r="B34" s="68" t="s">
        <v>572</v>
      </c>
      <c r="C34" s="132" t="s">
        <v>80</v>
      </c>
      <c r="D34" s="133" t="s">
        <v>80</v>
      </c>
      <c r="E34" s="87"/>
      <c r="F34" s="139" t="str">
        <f t="shared" si="0"/>
        <v/>
      </c>
      <c r="G34" s="139" t="str">
        <f t="shared" si="1"/>
        <v/>
      </c>
      <c r="H34"/>
      <c r="I34" s="68"/>
      <c r="L34" s="87"/>
      <c r="M34" s="77"/>
      <c r="N34" s="77"/>
    </row>
    <row r="35" spans="1:14" x14ac:dyDescent="0.3">
      <c r="A35" s="51" t="s">
        <v>805</v>
      </c>
      <c r="B35" s="68" t="s">
        <v>572</v>
      </c>
      <c r="C35" s="132" t="s">
        <v>80</v>
      </c>
      <c r="D35" s="133" t="s">
        <v>80</v>
      </c>
      <c r="E35" s="87"/>
      <c r="F35" s="139" t="str">
        <f t="shared" si="0"/>
        <v/>
      </c>
      <c r="G35" s="139" t="str">
        <f t="shared" si="1"/>
        <v/>
      </c>
      <c r="H35"/>
      <c r="I35" s="68"/>
      <c r="L35" s="87"/>
      <c r="M35" s="77"/>
      <c r="N35" s="77"/>
    </row>
    <row r="36" spans="1:14" x14ac:dyDescent="0.3">
      <c r="A36" s="51" t="s">
        <v>806</v>
      </c>
      <c r="B36" s="68" t="s">
        <v>572</v>
      </c>
      <c r="C36" s="132" t="s">
        <v>80</v>
      </c>
      <c r="D36" s="133" t="s">
        <v>80</v>
      </c>
      <c r="E36" s="87"/>
      <c r="F36" s="139" t="str">
        <f t="shared" si="0"/>
        <v/>
      </c>
      <c r="G36" s="139" t="str">
        <f t="shared" si="1"/>
        <v/>
      </c>
      <c r="H36"/>
      <c r="I36" s="68"/>
      <c r="L36" s="87"/>
      <c r="M36" s="77"/>
      <c r="N36" s="77"/>
    </row>
    <row r="37" spans="1:14" x14ac:dyDescent="0.3">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2" t="s">
        <v>80</v>
      </c>
      <c r="E39" s="96"/>
      <c r="F39" s="139" t="str">
        <f>IF($C$42=0,"",IF(C39="[for completion]","",C39/$C$42))</f>
        <v/>
      </c>
      <c r="G39" s="76"/>
      <c r="H39"/>
      <c r="I39" s="68"/>
      <c r="L39" s="96"/>
      <c r="M39" s="77"/>
      <c r="N39" s="76"/>
    </row>
    <row r="40" spans="1:14" x14ac:dyDescent="0.3">
      <c r="A40" s="51" t="s">
        <v>811</v>
      </c>
      <c r="B40" s="68" t="s">
        <v>812</v>
      </c>
      <c r="C40" s="132" t="s">
        <v>80</v>
      </c>
      <c r="E40" s="96"/>
      <c r="F40" s="139" t="str">
        <f>IF($C$42=0,"",IF(C40="[for completion]","",C40/$C$42))</f>
        <v/>
      </c>
      <c r="G40" s="76"/>
      <c r="H40"/>
      <c r="I40" s="68"/>
      <c r="L40" s="96"/>
      <c r="M40" s="77"/>
      <c r="N40" s="76"/>
    </row>
    <row r="41" spans="1:14" x14ac:dyDescent="0.3">
      <c r="A41" s="51" t="s">
        <v>813</v>
      </c>
      <c r="B41" s="68" t="s">
        <v>136</v>
      </c>
      <c r="C41" s="132" t="s">
        <v>80</v>
      </c>
      <c r="E41" s="87"/>
      <c r="F41" s="139" t="str">
        <f>IF($C$42=0,"",IF(C41="[for completion]","",C41/$C$42))</f>
        <v/>
      </c>
      <c r="G41" s="76"/>
      <c r="H41"/>
      <c r="I41" s="68"/>
      <c r="L41" s="87"/>
      <c r="M41" s="77"/>
      <c r="N41" s="76"/>
    </row>
    <row r="42" spans="1:14" x14ac:dyDescent="0.3">
      <c r="A42" s="51" t="s">
        <v>814</v>
      </c>
      <c r="B42" s="78" t="s">
        <v>138</v>
      </c>
      <c r="C42" s="134">
        <f>SUM(C39:C41)</f>
        <v>0</v>
      </c>
      <c r="D42" s="68"/>
      <c r="E42" s="87"/>
      <c r="F42" s="140">
        <f>SUM(F39:F41)</f>
        <v>0</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0</v>
      </c>
      <c r="G49" s="51"/>
      <c r="H49"/>
      <c r="I49" s="57"/>
      <c r="N49" s="51"/>
    </row>
    <row r="50" spans="1:14" x14ac:dyDescent="0.3">
      <c r="A50" s="51" t="s">
        <v>821</v>
      </c>
      <c r="B50" s="51" t="s">
        <v>493</v>
      </c>
      <c r="C50" s="129" t="s">
        <v>80</v>
      </c>
      <c r="G50" s="51"/>
      <c r="H50"/>
      <c r="N50" s="51"/>
    </row>
    <row r="51" spans="1:14" x14ac:dyDescent="0.3">
      <c r="A51" s="51" t="s">
        <v>822</v>
      </c>
      <c r="B51" s="51" t="s">
        <v>495</v>
      </c>
      <c r="C51" s="129" t="s">
        <v>80</v>
      </c>
      <c r="G51" s="51"/>
      <c r="H51"/>
      <c r="N51" s="51"/>
    </row>
    <row r="52" spans="1:14" x14ac:dyDescent="0.3">
      <c r="A52" s="51" t="s">
        <v>823</v>
      </c>
      <c r="B52" s="51" t="s">
        <v>497</v>
      </c>
      <c r="C52" s="129" t="s">
        <v>80</v>
      </c>
      <c r="G52" s="51"/>
      <c r="H52"/>
      <c r="N52" s="51"/>
    </row>
    <row r="53" spans="1:14" x14ac:dyDescent="0.3">
      <c r="A53" s="51" t="s">
        <v>824</v>
      </c>
      <c r="B53" s="51" t="s">
        <v>499</v>
      </c>
      <c r="C53" s="129" t="s">
        <v>80</v>
      </c>
      <c r="G53" s="51"/>
      <c r="H53"/>
      <c r="N53" s="51"/>
    </row>
    <row r="54" spans="1:14" x14ac:dyDescent="0.3">
      <c r="A54" s="51" t="s">
        <v>825</v>
      </c>
      <c r="B54" s="51" t="s">
        <v>501</v>
      </c>
      <c r="C54" s="129" t="s">
        <v>80</v>
      </c>
      <c r="G54" s="51"/>
      <c r="H54"/>
      <c r="N54" s="51"/>
    </row>
    <row r="55" spans="1:14" x14ac:dyDescent="0.3">
      <c r="A55" s="51" t="s">
        <v>826</v>
      </c>
      <c r="B55" s="51" t="s">
        <v>2290</v>
      </c>
      <c r="C55" s="129" t="s">
        <v>80</v>
      </c>
      <c r="G55" s="51"/>
      <c r="H55"/>
      <c r="N55" s="51"/>
    </row>
    <row r="56" spans="1:14" x14ac:dyDescent="0.3">
      <c r="A56" s="51" t="s">
        <v>827</v>
      </c>
      <c r="B56" s="51" t="s">
        <v>504</v>
      </c>
      <c r="C56" s="129" t="s">
        <v>80</v>
      </c>
      <c r="G56" s="51"/>
      <c r="H56"/>
      <c r="N56" s="51"/>
    </row>
    <row r="57" spans="1:14" x14ac:dyDescent="0.3">
      <c r="A57" s="51" t="s">
        <v>828</v>
      </c>
      <c r="B57" s="51" t="s">
        <v>506</v>
      </c>
      <c r="C57" s="129" t="s">
        <v>80</v>
      </c>
      <c r="G57" s="51"/>
      <c r="H57"/>
      <c r="N57" s="51"/>
    </row>
    <row r="58" spans="1:14" x14ac:dyDescent="0.3">
      <c r="A58" s="51" t="s">
        <v>829</v>
      </c>
      <c r="B58" s="51" t="s">
        <v>508</v>
      </c>
      <c r="C58" s="129" t="s">
        <v>80</v>
      </c>
      <c r="G58" s="51"/>
      <c r="H58"/>
      <c r="N58" s="51"/>
    </row>
    <row r="59" spans="1:14" x14ac:dyDescent="0.3">
      <c r="A59" s="51" t="s">
        <v>830</v>
      </c>
      <c r="B59" s="51" t="s">
        <v>510</v>
      </c>
      <c r="C59" s="129" t="s">
        <v>80</v>
      </c>
      <c r="G59" s="51"/>
      <c r="H59"/>
      <c r="N59" s="51"/>
    </row>
    <row r="60" spans="1:14" x14ac:dyDescent="0.3">
      <c r="A60" s="51" t="s">
        <v>831</v>
      </c>
      <c r="B60" s="51" t="s">
        <v>512</v>
      </c>
      <c r="C60" s="129" t="s">
        <v>80</v>
      </c>
      <c r="G60" s="51"/>
      <c r="H60"/>
      <c r="N60" s="51"/>
    </row>
    <row r="61" spans="1:14" x14ac:dyDescent="0.3">
      <c r="A61" s="51" t="s">
        <v>832</v>
      </c>
      <c r="B61" s="51" t="s">
        <v>514</v>
      </c>
      <c r="C61" s="129" t="s">
        <v>80</v>
      </c>
      <c r="G61" s="51"/>
      <c r="H61"/>
      <c r="N61" s="51"/>
    </row>
    <row r="62" spans="1:14" x14ac:dyDescent="0.3">
      <c r="A62" s="51" t="s">
        <v>833</v>
      </c>
      <c r="B62" s="51" t="s">
        <v>516</v>
      </c>
      <c r="C62" s="129" t="s">
        <v>80</v>
      </c>
      <c r="G62" s="51"/>
      <c r="H62"/>
      <c r="N62" s="51"/>
    </row>
    <row r="63" spans="1:14" x14ac:dyDescent="0.3">
      <c r="A63" s="51" t="s">
        <v>834</v>
      </c>
      <c r="B63" s="51" t="s">
        <v>518</v>
      </c>
      <c r="C63" s="129" t="s">
        <v>80</v>
      </c>
      <c r="G63" s="51"/>
      <c r="H63"/>
      <c r="N63" s="51"/>
    </row>
    <row r="64" spans="1:14" x14ac:dyDescent="0.3">
      <c r="A64" s="51" t="s">
        <v>835</v>
      </c>
      <c r="B64" s="51" t="s">
        <v>520</v>
      </c>
      <c r="C64" s="129" t="s">
        <v>80</v>
      </c>
      <c r="G64" s="51"/>
      <c r="H64"/>
      <c r="N64" s="51"/>
    </row>
    <row r="65" spans="1:14" x14ac:dyDescent="0.3">
      <c r="A65" s="51" t="s">
        <v>836</v>
      </c>
      <c r="B65" s="51" t="s">
        <v>2</v>
      </c>
      <c r="C65" s="129" t="s">
        <v>80</v>
      </c>
      <c r="G65" s="51"/>
      <c r="H65"/>
      <c r="N65" s="51"/>
    </row>
    <row r="66" spans="1:14" x14ac:dyDescent="0.3">
      <c r="A66" s="51" t="s">
        <v>837</v>
      </c>
      <c r="B66" s="51" t="s">
        <v>523</v>
      </c>
      <c r="C66" s="129" t="s">
        <v>80</v>
      </c>
      <c r="G66" s="51"/>
      <c r="H66"/>
      <c r="N66" s="51"/>
    </row>
    <row r="67" spans="1:14" x14ac:dyDescent="0.3">
      <c r="A67" s="51" t="s">
        <v>838</v>
      </c>
      <c r="B67" s="51" t="s">
        <v>525</v>
      </c>
      <c r="C67" s="129" t="s">
        <v>80</v>
      </c>
      <c r="G67" s="51"/>
      <c r="H67"/>
      <c r="N67" s="51"/>
    </row>
    <row r="68" spans="1:14" x14ac:dyDescent="0.3">
      <c r="A68" s="51" t="s">
        <v>839</v>
      </c>
      <c r="B68" s="51" t="s">
        <v>527</v>
      </c>
      <c r="C68" s="129" t="s">
        <v>80</v>
      </c>
      <c r="G68" s="51"/>
      <c r="H68"/>
      <c r="N68" s="51"/>
    </row>
    <row r="69" spans="1:14" x14ac:dyDescent="0.3">
      <c r="A69" s="51" t="s">
        <v>840</v>
      </c>
      <c r="B69" s="51" t="s">
        <v>529</v>
      </c>
      <c r="C69" s="129" t="s">
        <v>80</v>
      </c>
      <c r="G69" s="51"/>
      <c r="H69"/>
      <c r="N69" s="51"/>
    </row>
    <row r="70" spans="1:14" x14ac:dyDescent="0.3">
      <c r="A70" s="51" t="s">
        <v>841</v>
      </c>
      <c r="B70" s="51" t="s">
        <v>531</v>
      </c>
      <c r="C70" s="129" t="s">
        <v>80</v>
      </c>
      <c r="G70" s="51"/>
      <c r="H70"/>
      <c r="N70" s="51"/>
    </row>
    <row r="71" spans="1:14" x14ac:dyDescent="0.3">
      <c r="A71" s="51" t="s">
        <v>842</v>
      </c>
      <c r="B71" s="51" t="s">
        <v>533</v>
      </c>
      <c r="C71" s="129" t="s">
        <v>80</v>
      </c>
      <c r="G71" s="51"/>
      <c r="H71"/>
      <c r="N71" s="51"/>
    </row>
    <row r="72" spans="1:14" x14ac:dyDescent="0.3">
      <c r="A72" s="51" t="s">
        <v>843</v>
      </c>
      <c r="B72" s="51" t="s">
        <v>535</v>
      </c>
      <c r="C72" s="129" t="s">
        <v>80</v>
      </c>
      <c r="G72" s="51"/>
      <c r="H72"/>
      <c r="N72" s="51"/>
    </row>
    <row r="73" spans="1:14" x14ac:dyDescent="0.3">
      <c r="A73" s="51" t="s">
        <v>844</v>
      </c>
      <c r="B73" s="51" t="s">
        <v>537</v>
      </c>
      <c r="C73" s="129" t="s">
        <v>80</v>
      </c>
      <c r="G73" s="51"/>
      <c r="H73"/>
      <c r="N73" s="51"/>
    </row>
    <row r="74" spans="1:14" x14ac:dyDescent="0.3">
      <c r="A74" s="51" t="s">
        <v>845</v>
      </c>
      <c r="B74" s="51" t="s">
        <v>539</v>
      </c>
      <c r="C74" s="129" t="s">
        <v>80</v>
      </c>
      <c r="G74" s="51"/>
      <c r="H74"/>
      <c r="N74" s="51"/>
    </row>
    <row r="75" spans="1:14" x14ac:dyDescent="0.3">
      <c r="A75" s="51" t="s">
        <v>846</v>
      </c>
      <c r="B75" s="51" t="s">
        <v>541</v>
      </c>
      <c r="C75" s="129" t="s">
        <v>80</v>
      </c>
      <c r="G75" s="51"/>
      <c r="H75"/>
      <c r="N75" s="51"/>
    </row>
    <row r="76" spans="1:14" x14ac:dyDescent="0.3">
      <c r="A76" s="51" t="s">
        <v>847</v>
      </c>
      <c r="B76" s="51" t="s">
        <v>5</v>
      </c>
      <c r="C76" s="129" t="s">
        <v>80</v>
      </c>
      <c r="G76" s="51"/>
      <c r="H76"/>
      <c r="N76" s="51"/>
    </row>
    <row r="77" spans="1:14" x14ac:dyDescent="0.3">
      <c r="A77" s="51" t="s">
        <v>848</v>
      </c>
      <c r="B77" s="93" t="s">
        <v>306</v>
      </c>
      <c r="C77" s="129">
        <f>SUM(C78:C80)</f>
        <v>0</v>
      </c>
      <c r="G77" s="51"/>
      <c r="H77"/>
      <c r="I77" s="57"/>
      <c r="N77" s="51"/>
    </row>
    <row r="78" spans="1:14" x14ac:dyDescent="0.3">
      <c r="A78" s="51" t="s">
        <v>849</v>
      </c>
      <c r="B78" s="51" t="s">
        <v>547</v>
      </c>
      <c r="C78" s="129" t="s">
        <v>80</v>
      </c>
      <c r="G78" s="51"/>
      <c r="H78"/>
      <c r="N78" s="51"/>
    </row>
    <row r="79" spans="1:14" x14ac:dyDescent="0.3">
      <c r="A79" s="51" t="s">
        <v>850</v>
      </c>
      <c r="B79" s="51" t="s">
        <v>549</v>
      </c>
      <c r="C79" s="129" t="s">
        <v>80</v>
      </c>
      <c r="G79" s="51"/>
      <c r="H79"/>
      <c r="N79" s="51"/>
    </row>
    <row r="80" spans="1:14" x14ac:dyDescent="0.3">
      <c r="A80" s="51" t="s">
        <v>851</v>
      </c>
      <c r="B80" s="51" t="s">
        <v>1</v>
      </c>
      <c r="C80" s="129" t="s">
        <v>80</v>
      </c>
      <c r="G80" s="51"/>
      <c r="H80"/>
      <c r="N80" s="51"/>
    </row>
    <row r="81" spans="1:14" x14ac:dyDescent="0.3">
      <c r="A81" s="51" t="s">
        <v>852</v>
      </c>
      <c r="B81" s="93" t="s">
        <v>136</v>
      </c>
      <c r="C81" s="129">
        <f>SUM(C82:C92)</f>
        <v>0</v>
      </c>
      <c r="G81" s="51"/>
      <c r="H81"/>
      <c r="I81" s="57"/>
      <c r="N81" s="51"/>
    </row>
    <row r="82" spans="1:14" x14ac:dyDescent="0.3">
      <c r="A82" s="51" t="s">
        <v>853</v>
      </c>
      <c r="B82" s="68" t="s">
        <v>308</v>
      </c>
      <c r="C82" s="129" t="s">
        <v>80</v>
      </c>
      <c r="G82" s="51"/>
      <c r="H82"/>
      <c r="I82" s="68"/>
      <c r="N82" s="51"/>
    </row>
    <row r="83" spans="1:14" x14ac:dyDescent="0.3">
      <c r="A83" s="51" t="s">
        <v>854</v>
      </c>
      <c r="B83" s="51" t="s">
        <v>544</v>
      </c>
      <c r="C83" s="129" t="s">
        <v>80</v>
      </c>
      <c r="G83" s="51"/>
      <c r="H83"/>
      <c r="I83" s="68"/>
      <c r="N83" s="51"/>
    </row>
    <row r="84" spans="1:14" x14ac:dyDescent="0.3">
      <c r="A84" s="51" t="s">
        <v>855</v>
      </c>
      <c r="B84" s="68" t="s">
        <v>310</v>
      </c>
      <c r="C84" s="129" t="s">
        <v>80</v>
      </c>
      <c r="G84" s="51"/>
      <c r="H84"/>
      <c r="I84" s="68"/>
      <c r="N84" s="51"/>
    </row>
    <row r="85" spans="1:14" x14ac:dyDescent="0.3">
      <c r="A85" s="51" t="s">
        <v>856</v>
      </c>
      <c r="B85" s="68" t="s">
        <v>312</v>
      </c>
      <c r="C85" s="129" t="s">
        <v>80</v>
      </c>
      <c r="G85" s="51"/>
      <c r="H85"/>
      <c r="I85" s="68"/>
      <c r="N85" s="51"/>
    </row>
    <row r="86" spans="1:14" x14ac:dyDescent="0.3">
      <c r="A86" s="51" t="s">
        <v>857</v>
      </c>
      <c r="B86" s="68" t="s">
        <v>11</v>
      </c>
      <c r="C86" s="129" t="s">
        <v>80</v>
      </c>
      <c r="G86" s="51"/>
      <c r="H86"/>
      <c r="I86" s="68"/>
      <c r="N86" s="51"/>
    </row>
    <row r="87" spans="1:14" x14ac:dyDescent="0.3">
      <c r="A87" s="51" t="s">
        <v>858</v>
      </c>
      <c r="B87" s="68" t="s">
        <v>315</v>
      </c>
      <c r="C87" s="129" t="s">
        <v>80</v>
      </c>
      <c r="G87" s="51"/>
      <c r="H87"/>
      <c r="I87" s="68"/>
      <c r="N87" s="51"/>
    </row>
    <row r="88" spans="1:14" x14ac:dyDescent="0.3">
      <c r="A88" s="51" t="s">
        <v>859</v>
      </c>
      <c r="B88" s="68" t="s">
        <v>317</v>
      </c>
      <c r="C88" s="129" t="s">
        <v>80</v>
      </c>
      <c r="G88" s="51"/>
      <c r="H88"/>
      <c r="I88" s="68"/>
      <c r="N88" s="51"/>
    </row>
    <row r="89" spans="1:14" x14ac:dyDescent="0.3">
      <c r="A89" s="51" t="s">
        <v>860</v>
      </c>
      <c r="B89" s="68" t="s">
        <v>319</v>
      </c>
      <c r="C89" s="129" t="s">
        <v>80</v>
      </c>
      <c r="G89" s="51"/>
      <c r="H89"/>
      <c r="I89" s="68"/>
      <c r="N89" s="51"/>
    </row>
    <row r="90" spans="1:14" x14ac:dyDescent="0.3">
      <c r="A90" s="51" t="s">
        <v>861</v>
      </c>
      <c r="B90" s="68" t="s">
        <v>321</v>
      </c>
      <c r="C90" s="129" t="s">
        <v>80</v>
      </c>
      <c r="G90" s="51"/>
      <c r="H90"/>
      <c r="I90" s="68"/>
      <c r="N90" s="51"/>
    </row>
    <row r="91" spans="1:14" x14ac:dyDescent="0.3">
      <c r="A91" s="51" t="s">
        <v>862</v>
      </c>
      <c r="B91" s="68" t="s">
        <v>323</v>
      </c>
      <c r="C91" s="129" t="s">
        <v>80</v>
      </c>
      <c r="G91" s="51"/>
      <c r="H91"/>
      <c r="I91" s="68"/>
      <c r="N91" s="51"/>
    </row>
    <row r="92" spans="1:14" x14ac:dyDescent="0.3">
      <c r="A92" s="51" t="s">
        <v>863</v>
      </c>
      <c r="B92" s="68" t="s">
        <v>136</v>
      </c>
      <c r="C92" s="129" t="s">
        <v>80</v>
      </c>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68" t="s">
        <v>572</v>
      </c>
      <c r="C104" s="129" t="s">
        <v>80</v>
      </c>
      <c r="G104" s="51"/>
      <c r="H104"/>
      <c r="I104" s="68"/>
      <c r="N104" s="51"/>
    </row>
    <row r="105" spans="1:14" x14ac:dyDescent="0.3">
      <c r="A105" s="51" t="s">
        <v>875</v>
      </c>
      <c r="B105" s="68" t="s">
        <v>572</v>
      </c>
      <c r="C105" s="129" t="s">
        <v>80</v>
      </c>
      <c r="G105" s="51"/>
      <c r="H105"/>
      <c r="I105" s="68"/>
      <c r="N105" s="51"/>
    </row>
    <row r="106" spans="1:14" x14ac:dyDescent="0.3">
      <c r="A106" s="51" t="s">
        <v>876</v>
      </c>
      <c r="B106" s="68" t="s">
        <v>572</v>
      </c>
      <c r="C106" s="129" t="s">
        <v>80</v>
      </c>
      <c r="G106" s="51"/>
      <c r="H106"/>
      <c r="I106" s="68"/>
      <c r="N106" s="51"/>
    </row>
    <row r="107" spans="1:14" x14ac:dyDescent="0.3">
      <c r="A107" s="51" t="s">
        <v>877</v>
      </c>
      <c r="B107" s="68" t="s">
        <v>572</v>
      </c>
      <c r="C107" s="129" t="s">
        <v>80</v>
      </c>
      <c r="G107" s="51"/>
      <c r="H107"/>
      <c r="I107" s="68"/>
      <c r="N107" s="51"/>
    </row>
    <row r="108" spans="1:14" x14ac:dyDescent="0.3">
      <c r="A108" s="51" t="s">
        <v>878</v>
      </c>
      <c r="B108" s="68" t="s">
        <v>572</v>
      </c>
      <c r="C108" s="129" t="s">
        <v>80</v>
      </c>
      <c r="G108" s="51"/>
      <c r="H108"/>
      <c r="I108" s="68"/>
      <c r="N108" s="51"/>
    </row>
    <row r="109" spans="1:14" x14ac:dyDescent="0.3">
      <c r="A109" s="51" t="s">
        <v>879</v>
      </c>
      <c r="B109" s="68" t="s">
        <v>572</v>
      </c>
      <c r="C109" s="129" t="s">
        <v>80</v>
      </c>
      <c r="G109" s="51"/>
      <c r="H109"/>
      <c r="I109" s="68"/>
      <c r="N109" s="51"/>
    </row>
    <row r="110" spans="1:14" x14ac:dyDescent="0.3">
      <c r="A110" s="51" t="s">
        <v>880</v>
      </c>
      <c r="B110" s="68" t="s">
        <v>572</v>
      </c>
      <c r="C110" s="129" t="s">
        <v>80</v>
      </c>
      <c r="G110" s="51"/>
      <c r="H110"/>
      <c r="I110" s="68"/>
      <c r="N110" s="51"/>
    </row>
    <row r="111" spans="1:14" x14ac:dyDescent="0.3">
      <c r="A111" s="51" t="s">
        <v>881</v>
      </c>
      <c r="B111" s="68" t="s">
        <v>572</v>
      </c>
      <c r="C111" s="129" t="s">
        <v>80</v>
      </c>
      <c r="G111" s="51"/>
      <c r="H111"/>
      <c r="I111" s="68"/>
      <c r="N111" s="51"/>
    </row>
    <row r="112" spans="1:14" x14ac:dyDescent="0.3">
      <c r="A112" s="51" t="s">
        <v>882</v>
      </c>
      <c r="B112" s="68" t="s">
        <v>572</v>
      </c>
      <c r="C112" s="129" t="s">
        <v>80</v>
      </c>
      <c r="G112" s="51"/>
      <c r="H112"/>
      <c r="I112" s="68"/>
      <c r="N112" s="51"/>
    </row>
    <row r="113" spans="1:14" x14ac:dyDescent="0.3">
      <c r="A113" s="51" t="s">
        <v>883</v>
      </c>
      <c r="B113" s="68" t="s">
        <v>572</v>
      </c>
      <c r="C113" s="129" t="s">
        <v>80</v>
      </c>
      <c r="G113" s="51"/>
      <c r="H113"/>
      <c r="I113" s="68"/>
      <c r="N113" s="51"/>
    </row>
    <row r="114" spans="1:14" x14ac:dyDescent="0.3">
      <c r="A114" s="51" t="s">
        <v>884</v>
      </c>
      <c r="B114" s="68" t="s">
        <v>572</v>
      </c>
      <c r="C114" s="129" t="s">
        <v>80</v>
      </c>
      <c r="G114" s="51"/>
      <c r="H114"/>
      <c r="I114" s="68"/>
      <c r="N114" s="51"/>
    </row>
    <row r="115" spans="1:14" x14ac:dyDescent="0.3">
      <c r="A115" s="51" t="s">
        <v>885</v>
      </c>
      <c r="B115" s="68" t="s">
        <v>572</v>
      </c>
      <c r="C115" s="129" t="s">
        <v>80</v>
      </c>
      <c r="G115" s="51"/>
      <c r="H115"/>
      <c r="I115" s="68"/>
      <c r="N115" s="51"/>
    </row>
    <row r="116" spans="1:14" x14ac:dyDescent="0.3">
      <c r="A116" s="51" t="s">
        <v>886</v>
      </c>
      <c r="B116" s="68" t="s">
        <v>572</v>
      </c>
      <c r="C116" s="129" t="s">
        <v>80</v>
      </c>
      <c r="G116" s="51"/>
      <c r="H116"/>
      <c r="I116" s="68"/>
      <c r="N116" s="51"/>
    </row>
    <row r="117" spans="1:14" x14ac:dyDescent="0.3">
      <c r="A117" s="51" t="s">
        <v>887</v>
      </c>
      <c r="B117" s="68" t="s">
        <v>572</v>
      </c>
      <c r="C117" s="129" t="s">
        <v>80</v>
      </c>
      <c r="G117" s="51"/>
      <c r="H117"/>
      <c r="I117" s="68"/>
      <c r="N117" s="51"/>
    </row>
    <row r="118" spans="1:14" x14ac:dyDescent="0.3">
      <c r="A118" s="51" t="s">
        <v>888</v>
      </c>
      <c r="B118" s="68" t="s">
        <v>572</v>
      </c>
      <c r="C118" s="129" t="s">
        <v>80</v>
      </c>
      <c r="G118" s="51"/>
      <c r="H118"/>
      <c r="I118" s="68"/>
      <c r="N118" s="51"/>
    </row>
    <row r="119" spans="1:14" x14ac:dyDescent="0.3">
      <c r="A119" s="51" t="s">
        <v>889</v>
      </c>
      <c r="B119" s="68" t="s">
        <v>572</v>
      </c>
      <c r="C119" s="129" t="s">
        <v>80</v>
      </c>
      <c r="G119" s="51"/>
      <c r="H119"/>
      <c r="I119" s="68"/>
      <c r="N119" s="51"/>
    </row>
    <row r="120" spans="1:14" x14ac:dyDescent="0.3">
      <c r="A120" s="51" t="s">
        <v>890</v>
      </c>
      <c r="B120" s="68" t="s">
        <v>572</v>
      </c>
      <c r="C120" s="129" t="s">
        <v>80</v>
      </c>
      <c r="G120" s="51"/>
      <c r="H120"/>
      <c r="I120" s="68"/>
      <c r="N120" s="51"/>
    </row>
    <row r="121" spans="1:14" x14ac:dyDescent="0.3">
      <c r="A121" s="51" t="s">
        <v>891</v>
      </c>
      <c r="B121" s="68" t="s">
        <v>572</v>
      </c>
      <c r="C121" s="129" t="s">
        <v>80</v>
      </c>
      <c r="G121" s="51"/>
      <c r="H121"/>
      <c r="I121" s="68"/>
      <c r="N121" s="51"/>
    </row>
    <row r="122" spans="1:14" x14ac:dyDescent="0.3">
      <c r="A122" s="51" t="s">
        <v>892</v>
      </c>
      <c r="B122" s="68" t="s">
        <v>572</v>
      </c>
      <c r="C122" s="129" t="s">
        <v>80</v>
      </c>
      <c r="G122" s="51"/>
      <c r="H122"/>
      <c r="I122" s="68"/>
      <c r="N122" s="51"/>
    </row>
    <row r="123" spans="1:14" x14ac:dyDescent="0.3">
      <c r="A123" s="51" t="s">
        <v>893</v>
      </c>
      <c r="B123" s="68" t="s">
        <v>572</v>
      </c>
      <c r="C123" s="129" t="s">
        <v>80</v>
      </c>
      <c r="G123" s="51"/>
      <c r="H123"/>
      <c r="I123" s="68"/>
      <c r="N123" s="51"/>
    </row>
    <row r="124" spans="1:14" x14ac:dyDescent="0.3">
      <c r="A124" s="51" t="s">
        <v>894</v>
      </c>
      <c r="B124" s="68" t="s">
        <v>572</v>
      </c>
      <c r="C124" s="129" t="s">
        <v>80</v>
      </c>
      <c r="G124" s="51"/>
      <c r="H124"/>
      <c r="I124" s="68"/>
      <c r="N124" s="51"/>
    </row>
    <row r="125" spans="1:14" x14ac:dyDescent="0.3">
      <c r="A125" s="51" t="s">
        <v>895</v>
      </c>
      <c r="B125" s="68" t="s">
        <v>572</v>
      </c>
      <c r="C125" s="129" t="s">
        <v>80</v>
      </c>
      <c r="G125" s="51"/>
      <c r="H125"/>
      <c r="I125" s="68"/>
      <c r="N125" s="51"/>
    </row>
    <row r="126" spans="1:14" x14ac:dyDescent="0.3">
      <c r="A126" s="51" t="s">
        <v>896</v>
      </c>
      <c r="B126" s="68" t="s">
        <v>572</v>
      </c>
      <c r="C126" s="129" t="s">
        <v>80</v>
      </c>
      <c r="G126" s="51"/>
      <c r="H126"/>
      <c r="I126" s="68"/>
      <c r="N126" s="51"/>
    </row>
    <row r="127" spans="1:14" x14ac:dyDescent="0.3">
      <c r="A127" s="51" t="s">
        <v>897</v>
      </c>
      <c r="B127" s="68" t="s">
        <v>572</v>
      </c>
      <c r="C127" s="129" t="s">
        <v>80</v>
      </c>
      <c r="G127" s="51"/>
      <c r="H127"/>
      <c r="I127" s="68"/>
      <c r="N127" s="51"/>
    </row>
    <row r="128" spans="1:14" x14ac:dyDescent="0.3">
      <c r="A128" s="51" t="s">
        <v>898</v>
      </c>
      <c r="B128" s="68" t="s">
        <v>572</v>
      </c>
      <c r="C128" s="51" t="s">
        <v>80</v>
      </c>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9" t="s">
        <v>80</v>
      </c>
      <c r="D130"/>
      <c r="E130"/>
      <c r="F130"/>
      <c r="G130"/>
      <c r="H130"/>
      <c r="K130"/>
      <c r="L130"/>
      <c r="M130"/>
      <c r="N130"/>
    </row>
    <row r="131" spans="1:14" x14ac:dyDescent="0.3">
      <c r="A131" s="51" t="s">
        <v>900</v>
      </c>
      <c r="B131" s="51" t="s">
        <v>607</v>
      </c>
      <c r="C131" s="129" t="s">
        <v>80</v>
      </c>
      <c r="D131"/>
      <c r="E131"/>
      <c r="F131"/>
      <c r="G131"/>
      <c r="H131"/>
      <c r="K131"/>
      <c r="L131"/>
      <c r="M131"/>
      <c r="N131"/>
    </row>
    <row r="132" spans="1:14" x14ac:dyDescent="0.3">
      <c r="A132" s="51" t="s">
        <v>901</v>
      </c>
      <c r="B132" s="51" t="s">
        <v>136</v>
      </c>
      <c r="C132" s="129" t="s">
        <v>80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t="s">
        <v>80</v>
      </c>
      <c r="D138" s="96"/>
      <c r="E138" s="96"/>
      <c r="F138" s="87"/>
      <c r="G138" s="76"/>
      <c r="H138"/>
      <c r="K138" s="96"/>
      <c r="L138" s="96"/>
      <c r="M138" s="87"/>
      <c r="N138" s="76"/>
    </row>
    <row r="139" spans="1:14" x14ac:dyDescent="0.3">
      <c r="A139" s="51" t="s">
        <v>907</v>
      </c>
      <c r="B139" s="51" t="s">
        <v>619</v>
      </c>
      <c r="C139" s="129" t="s">
        <v>80</v>
      </c>
      <c r="D139" s="96"/>
      <c r="E139" s="96"/>
      <c r="F139" s="87"/>
      <c r="G139" s="76"/>
      <c r="H139"/>
      <c r="K139" s="96"/>
      <c r="L139" s="96"/>
      <c r="M139" s="87"/>
      <c r="N139" s="76"/>
    </row>
    <row r="140" spans="1:14" x14ac:dyDescent="0.3">
      <c r="A140" s="51" t="s">
        <v>908</v>
      </c>
      <c r="B140" s="51" t="s">
        <v>136</v>
      </c>
      <c r="C140" s="129" t="s">
        <v>80</v>
      </c>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132" t="s">
        <v>80</v>
      </c>
      <c r="D148" s="96"/>
      <c r="E148" s="96"/>
      <c r="F148" s="139" t="str">
        <f>IF($C$152=0,"",IF(C148="[for completion]","",C148/$C$152))</f>
        <v/>
      </c>
      <c r="G148" s="76"/>
      <c r="H148"/>
      <c r="I148" s="68"/>
      <c r="K148" s="96"/>
      <c r="L148" s="96"/>
      <c r="M148" s="77"/>
      <c r="N148" s="76"/>
    </row>
    <row r="149" spans="1:14" x14ac:dyDescent="0.3">
      <c r="A149" s="51" t="s">
        <v>918</v>
      </c>
      <c r="B149" s="68" t="s">
        <v>919</v>
      </c>
      <c r="C149" s="132" t="s">
        <v>80</v>
      </c>
      <c r="D149" s="96"/>
      <c r="E149" s="96"/>
      <c r="F149" s="139" t="str">
        <f>IF($C$152=0,"",IF(C149="[for completion]","",C149/$C$152))</f>
        <v/>
      </c>
      <c r="G149" s="76"/>
      <c r="H149"/>
      <c r="I149" s="68"/>
      <c r="K149" s="96"/>
      <c r="L149" s="96"/>
      <c r="M149" s="77"/>
      <c r="N149" s="76"/>
    </row>
    <row r="150" spans="1:14" x14ac:dyDescent="0.3">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3">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3">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
      <c r="A155" s="51" t="s">
        <v>929</v>
      </c>
      <c r="B155" s="80" t="s">
        <v>930</v>
      </c>
      <c r="D155" s="96"/>
      <c r="E155" s="96"/>
      <c r="F155" s="139" t="str">
        <f t="shared" si="2"/>
        <v/>
      </c>
      <c r="G155" s="76"/>
      <c r="H155"/>
      <c r="I155" s="68"/>
      <c r="K155" s="96"/>
      <c r="L155" s="96"/>
      <c r="M155" s="77"/>
      <c r="N155" s="76"/>
    </row>
    <row r="156" spans="1:14" ht="15" customHeight="1" outlineLevel="1" x14ac:dyDescent="0.3">
      <c r="A156" s="51" t="s">
        <v>931</v>
      </c>
      <c r="B156" s="80" t="s">
        <v>932</v>
      </c>
      <c r="D156" s="96"/>
      <c r="E156" s="96"/>
      <c r="F156" s="139" t="str">
        <f t="shared" si="2"/>
        <v/>
      </c>
      <c r="G156" s="76"/>
      <c r="H156"/>
      <c r="I156" s="68"/>
      <c r="K156" s="96"/>
      <c r="L156" s="96"/>
      <c r="M156" s="77"/>
      <c r="N156" s="76"/>
    </row>
    <row r="157" spans="1:14" ht="15" customHeight="1" outlineLevel="1" x14ac:dyDescent="0.3">
      <c r="A157" s="51" t="s">
        <v>933</v>
      </c>
      <c r="B157" s="80" t="s">
        <v>934</v>
      </c>
      <c r="D157" s="96"/>
      <c r="E157" s="96"/>
      <c r="F157" s="139" t="str">
        <f t="shared" si="2"/>
        <v/>
      </c>
      <c r="G157" s="76"/>
      <c r="H157"/>
      <c r="I157" s="68"/>
      <c r="K157" s="96"/>
      <c r="L157" s="96"/>
      <c r="M157" s="77"/>
      <c r="N157" s="76"/>
    </row>
    <row r="158" spans="1:14" ht="15" customHeight="1" outlineLevel="1" x14ac:dyDescent="0.3">
      <c r="A158" s="51" t="s">
        <v>935</v>
      </c>
      <c r="B158" s="80" t="s">
        <v>936</v>
      </c>
      <c r="D158" s="96"/>
      <c r="E158" s="96"/>
      <c r="F158" s="139" t="str">
        <f t="shared" si="2"/>
        <v/>
      </c>
      <c r="G158" s="76"/>
      <c r="H158"/>
      <c r="I158" s="68"/>
      <c r="K158" s="96"/>
      <c r="L158" s="96"/>
      <c r="M158" s="77"/>
      <c r="N158" s="76"/>
    </row>
    <row r="159" spans="1:14" ht="15" customHeight="1" outlineLevel="1" x14ac:dyDescent="0.3">
      <c r="A159" s="51" t="s">
        <v>937</v>
      </c>
      <c r="B159" s="80" t="s">
        <v>938</v>
      </c>
      <c r="D159" s="96"/>
      <c r="E159" s="96"/>
      <c r="F159" s="139" t="str">
        <f t="shared" si="2"/>
        <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9" t="s">
        <v>80</v>
      </c>
      <c r="D167"/>
      <c r="E167" s="49"/>
      <c r="F167" s="49"/>
      <c r="G167"/>
      <c r="H167"/>
      <c r="K167"/>
      <c r="L167" s="49"/>
      <c r="M167" s="49"/>
      <c r="N167"/>
    </row>
    <row r="168" spans="1:14" outlineLevel="1" x14ac:dyDescent="0.3">
      <c r="A168" s="51" t="s">
        <v>947</v>
      </c>
      <c r="B168" s="121" t="s">
        <v>2661</v>
      </c>
      <c r="C168" s="127" t="s">
        <v>80</v>
      </c>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9" t="s">
        <v>80</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E36E00"/>
  </sheetPr>
  <dimension ref="A1:G257"/>
  <sheetViews>
    <sheetView zoomScale="30" zoomScaleNormal="3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2" t="s">
        <v>572</v>
      </c>
      <c r="C213" s="223" t="s">
        <v>80</v>
      </c>
      <c r="D213" s="132" t="s">
        <v>80</v>
      </c>
    </row>
    <row r="214" spans="1:7" x14ac:dyDescent="0.3">
      <c r="A214" s="212" t="s">
        <v>3002</v>
      </c>
      <c r="B214" s="222" t="s">
        <v>572</v>
      </c>
      <c r="C214" s="223" t="s">
        <v>80</v>
      </c>
      <c r="D214" s="132" t="s">
        <v>80</v>
      </c>
    </row>
    <row r="215" spans="1:7" x14ac:dyDescent="0.3">
      <c r="A215" s="212" t="s">
        <v>3003</v>
      </c>
      <c r="B215" s="222" t="s">
        <v>572</v>
      </c>
      <c r="C215" s="223" t="s">
        <v>80</v>
      </c>
      <c r="D215" s="132" t="s">
        <v>80</v>
      </c>
    </row>
    <row r="216" spans="1:7" x14ac:dyDescent="0.3">
      <c r="A216" s="212" t="s">
        <v>3004</v>
      </c>
      <c r="B216" s="222" t="s">
        <v>572</v>
      </c>
      <c r="C216" s="223" t="s">
        <v>80</v>
      </c>
      <c r="D216" s="132" t="s">
        <v>80</v>
      </c>
    </row>
    <row r="217" spans="1:7" x14ac:dyDescent="0.3">
      <c r="A217" s="212" t="s">
        <v>3005</v>
      </c>
      <c r="B217" s="222" t="s">
        <v>572</v>
      </c>
      <c r="C217" s="223" t="s">
        <v>80</v>
      </c>
      <c r="D217" s="132" t="s">
        <v>80</v>
      </c>
    </row>
    <row r="218" spans="1:7" x14ac:dyDescent="0.3">
      <c r="A218" s="212" t="s">
        <v>3006</v>
      </c>
      <c r="B218" s="222" t="s">
        <v>572</v>
      </c>
      <c r="C218" s="223" t="s">
        <v>80</v>
      </c>
      <c r="D218" s="132" t="s">
        <v>80</v>
      </c>
    </row>
    <row r="219" spans="1:7" x14ac:dyDescent="0.3">
      <c r="A219" s="212" t="s">
        <v>3007</v>
      </c>
      <c r="B219" s="222" t="s">
        <v>572</v>
      </c>
      <c r="C219" s="223" t="s">
        <v>80</v>
      </c>
      <c r="D219" s="132" t="s">
        <v>80</v>
      </c>
    </row>
    <row r="220" spans="1:7" x14ac:dyDescent="0.3">
      <c r="A220" s="212" t="s">
        <v>3008</v>
      </c>
      <c r="B220" s="222" t="s">
        <v>572</v>
      </c>
      <c r="C220" s="223" t="s">
        <v>80</v>
      </c>
      <c r="D220" s="132" t="s">
        <v>80</v>
      </c>
    </row>
    <row r="221" spans="1:7" x14ac:dyDescent="0.3">
      <c r="A221" s="212" t="s">
        <v>3009</v>
      </c>
      <c r="B221" s="222" t="s">
        <v>572</v>
      </c>
      <c r="C221" s="223" t="s">
        <v>80</v>
      </c>
      <c r="D221" s="132" t="s">
        <v>80</v>
      </c>
    </row>
    <row r="222" spans="1:7" x14ac:dyDescent="0.3">
      <c r="A222" s="212" t="s">
        <v>3010</v>
      </c>
      <c r="B222" s="222" t="s">
        <v>572</v>
      </c>
      <c r="C222" s="223" t="s">
        <v>80</v>
      </c>
      <c r="D222" s="132" t="s">
        <v>80</v>
      </c>
    </row>
    <row r="223" spans="1:7" x14ac:dyDescent="0.3">
      <c r="A223" s="212" t="s">
        <v>3011</v>
      </c>
      <c r="B223" s="222" t="s">
        <v>572</v>
      </c>
      <c r="C223" s="223" t="s">
        <v>80</v>
      </c>
      <c r="D223" s="132" t="s">
        <v>80</v>
      </c>
    </row>
    <row r="224" spans="1:7" x14ac:dyDescent="0.3">
      <c r="A224" s="212" t="s">
        <v>3012</v>
      </c>
      <c r="B224" s="222" t="s">
        <v>572</v>
      </c>
      <c r="C224" s="223" t="s">
        <v>80</v>
      </c>
      <c r="D224" s="132" t="s">
        <v>80</v>
      </c>
    </row>
    <row r="225" spans="1:7" x14ac:dyDescent="0.3">
      <c r="A225" s="212" t="s">
        <v>3013</v>
      </c>
      <c r="B225" s="222" t="s">
        <v>572</v>
      </c>
      <c r="C225" s="223" t="s">
        <v>80</v>
      </c>
      <c r="D225" s="132" t="s">
        <v>80</v>
      </c>
    </row>
    <row r="226" spans="1:7" x14ac:dyDescent="0.3">
      <c r="A226" s="212" t="s">
        <v>3014</v>
      </c>
      <c r="B226" s="222" t="s">
        <v>572</v>
      </c>
      <c r="C226" s="223" t="s">
        <v>80</v>
      </c>
      <c r="D226" s="132" t="s">
        <v>80</v>
      </c>
    </row>
    <row r="227" spans="1:7" x14ac:dyDescent="0.3">
      <c r="A227" s="212" t="s">
        <v>3015</v>
      </c>
      <c r="B227" s="222" t="s">
        <v>572</v>
      </c>
      <c r="C227" s="223" t="s">
        <v>80</v>
      </c>
      <c r="D227" s="132" t="s">
        <v>80</v>
      </c>
    </row>
    <row r="228" spans="1:7" x14ac:dyDescent="0.3">
      <c r="A228" s="212" t="s">
        <v>3016</v>
      </c>
      <c r="B228" s="222" t="s">
        <v>572</v>
      </c>
      <c r="C228" s="223" t="s">
        <v>80</v>
      </c>
      <c r="D228" s="132" t="s">
        <v>80</v>
      </c>
    </row>
    <row r="229" spans="1:7" x14ac:dyDescent="0.3">
      <c r="A229" s="212" t="s">
        <v>3017</v>
      </c>
      <c r="B229" s="222" t="s">
        <v>572</v>
      </c>
      <c r="C229" s="223" t="s">
        <v>80</v>
      </c>
      <c r="D229" s="132" t="s">
        <v>80</v>
      </c>
    </row>
    <row r="230" spans="1:7" x14ac:dyDescent="0.3">
      <c r="A230" s="51" t="s">
        <v>3053</v>
      </c>
      <c r="B230" s="222"/>
      <c r="C230" s="223"/>
      <c r="D230" s="132"/>
    </row>
    <row r="231" spans="1:7" x14ac:dyDescent="0.3">
      <c r="A231" s="51" t="s">
        <v>3054</v>
      </c>
      <c r="B231" s="222"/>
      <c r="C231" s="223"/>
      <c r="D231" s="132"/>
    </row>
    <row r="232" spans="1:7" x14ac:dyDescent="0.3">
      <c r="A232" s="51" t="s">
        <v>3055</v>
      </c>
      <c r="B232" s="222"/>
      <c r="C232" s="223"/>
      <c r="D232" s="132"/>
    </row>
    <row r="233" spans="1:7" x14ac:dyDescent="0.3">
      <c r="A233" s="51" t="s">
        <v>3056</v>
      </c>
      <c r="B233" s="222"/>
      <c r="C233" s="223"/>
      <c r="D233" s="132"/>
    </row>
    <row r="234" spans="1:7" x14ac:dyDescent="0.3">
      <c r="A234" s="51" t="s">
        <v>3057</v>
      </c>
      <c r="B234" s="222"/>
      <c r="C234" s="223"/>
      <c r="D234" s="132"/>
    </row>
    <row r="235" spans="1:7" x14ac:dyDescent="0.3">
      <c r="A235" s="70"/>
      <c r="B235" s="71" t="s">
        <v>3018</v>
      </c>
      <c r="C235" s="70" t="s">
        <v>973</v>
      </c>
      <c r="D235" s="70" t="s">
        <v>2999</v>
      </c>
      <c r="E235" s="72"/>
      <c r="F235" s="70"/>
      <c r="G235" s="70"/>
    </row>
    <row r="236" spans="1:7" x14ac:dyDescent="0.3">
      <c r="A236" s="212" t="s">
        <v>3019</v>
      </c>
      <c r="B236" s="222" t="s">
        <v>572</v>
      </c>
      <c r="C236" s="223" t="s">
        <v>80</v>
      </c>
      <c r="D236" s="132" t="s">
        <v>80</v>
      </c>
    </row>
    <row r="237" spans="1:7" x14ac:dyDescent="0.3">
      <c r="A237" s="212" t="s">
        <v>3020</v>
      </c>
      <c r="B237" s="222" t="s">
        <v>572</v>
      </c>
      <c r="C237" s="223" t="s">
        <v>80</v>
      </c>
      <c r="D237" s="132" t="s">
        <v>80</v>
      </c>
    </row>
    <row r="238" spans="1:7" x14ac:dyDescent="0.3">
      <c r="A238" s="212" t="s">
        <v>3021</v>
      </c>
      <c r="B238" s="222" t="s">
        <v>572</v>
      </c>
      <c r="C238" s="223" t="s">
        <v>80</v>
      </c>
      <c r="D238" s="132" t="s">
        <v>80</v>
      </c>
    </row>
    <row r="239" spans="1:7" x14ac:dyDescent="0.3">
      <c r="A239" s="212" t="s">
        <v>3022</v>
      </c>
      <c r="B239" s="222" t="s">
        <v>572</v>
      </c>
      <c r="C239" s="223" t="s">
        <v>80</v>
      </c>
      <c r="D239" s="132" t="s">
        <v>80</v>
      </c>
    </row>
    <row r="240" spans="1:7" x14ac:dyDescent="0.3">
      <c r="A240" s="212" t="s">
        <v>3023</v>
      </c>
      <c r="B240" s="222" t="s">
        <v>572</v>
      </c>
      <c r="C240" s="223" t="s">
        <v>80</v>
      </c>
      <c r="D240" s="132" t="s">
        <v>80</v>
      </c>
    </row>
    <row r="241" spans="1:4" x14ac:dyDescent="0.3">
      <c r="A241" s="212" t="s">
        <v>3024</v>
      </c>
      <c r="B241" s="222" t="s">
        <v>572</v>
      </c>
      <c r="C241" s="223" t="s">
        <v>80</v>
      </c>
      <c r="D241" s="132" t="s">
        <v>80</v>
      </c>
    </row>
    <row r="242" spans="1:4" x14ac:dyDescent="0.3">
      <c r="A242" s="212" t="s">
        <v>3025</v>
      </c>
      <c r="B242" s="222" t="s">
        <v>572</v>
      </c>
      <c r="C242" s="223" t="s">
        <v>80</v>
      </c>
      <c r="D242" s="132" t="s">
        <v>80</v>
      </c>
    </row>
    <row r="243" spans="1:4" x14ac:dyDescent="0.3">
      <c r="A243" s="212" t="s">
        <v>3026</v>
      </c>
      <c r="B243" s="222" t="s">
        <v>572</v>
      </c>
      <c r="C243" s="223" t="s">
        <v>80</v>
      </c>
      <c r="D243" s="132" t="s">
        <v>80</v>
      </c>
    </row>
    <row r="244" spans="1:4" x14ac:dyDescent="0.3">
      <c r="A244" s="212" t="s">
        <v>3027</v>
      </c>
      <c r="B244" s="222" t="s">
        <v>572</v>
      </c>
      <c r="C244" s="223" t="s">
        <v>80</v>
      </c>
      <c r="D244" s="132" t="s">
        <v>80</v>
      </c>
    </row>
    <row r="245" spans="1:4" x14ac:dyDescent="0.3">
      <c r="A245" s="212" t="s">
        <v>3028</v>
      </c>
      <c r="B245" s="222" t="s">
        <v>572</v>
      </c>
      <c r="C245" s="223" t="s">
        <v>80</v>
      </c>
      <c r="D245" s="132" t="s">
        <v>80</v>
      </c>
    </row>
    <row r="246" spans="1:4" x14ac:dyDescent="0.3">
      <c r="A246" s="212" t="s">
        <v>3029</v>
      </c>
      <c r="B246" s="222" t="s">
        <v>572</v>
      </c>
      <c r="C246" s="223" t="s">
        <v>80</v>
      </c>
      <c r="D246" s="132" t="s">
        <v>80</v>
      </c>
    </row>
    <row r="247" spans="1:4" x14ac:dyDescent="0.3">
      <c r="A247" s="212" t="s">
        <v>3030</v>
      </c>
      <c r="B247" s="222" t="s">
        <v>572</v>
      </c>
      <c r="C247" s="223" t="s">
        <v>80</v>
      </c>
      <c r="D247" s="132" t="s">
        <v>80</v>
      </c>
    </row>
    <row r="248" spans="1:4" x14ac:dyDescent="0.3">
      <c r="A248" s="212" t="s">
        <v>3031</v>
      </c>
      <c r="B248" s="222" t="s">
        <v>572</v>
      </c>
      <c r="C248" s="223" t="s">
        <v>80</v>
      </c>
      <c r="D248" s="132" t="s">
        <v>80</v>
      </c>
    </row>
    <row r="249" spans="1:4" x14ac:dyDescent="0.3">
      <c r="A249" s="212" t="s">
        <v>3032</v>
      </c>
      <c r="B249" s="222" t="s">
        <v>572</v>
      </c>
      <c r="C249" s="223" t="s">
        <v>80</v>
      </c>
      <c r="D249" s="132" t="s">
        <v>80</v>
      </c>
    </row>
    <row r="250" spans="1:4" x14ac:dyDescent="0.3">
      <c r="A250" s="212" t="s">
        <v>3033</v>
      </c>
      <c r="B250" s="222" t="s">
        <v>572</v>
      </c>
      <c r="C250" s="223" t="s">
        <v>80</v>
      </c>
      <c r="D250" s="132" t="s">
        <v>80</v>
      </c>
    </row>
    <row r="251" spans="1:4" x14ac:dyDescent="0.3">
      <c r="A251" s="212" t="s">
        <v>3034</v>
      </c>
      <c r="B251" s="222" t="s">
        <v>572</v>
      </c>
      <c r="C251" s="223" t="s">
        <v>80</v>
      </c>
      <c r="D251" s="132" t="s">
        <v>80</v>
      </c>
    </row>
    <row r="252" spans="1:4" x14ac:dyDescent="0.3">
      <c r="A252" s="212" t="s">
        <v>3035</v>
      </c>
      <c r="B252" s="222" t="s">
        <v>572</v>
      </c>
      <c r="C252" s="223"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E36E00"/>
  </sheetPr>
  <dimension ref="A1:C403"/>
  <sheetViews>
    <sheetView zoomScale="30" zoomScaleNormal="30" workbookViewId="0"/>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3076</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6a9f6bf8-3710-4c59-a4eb-7c22c36861d0"/>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OLIVIER SYLVIE</cp:lastModifiedBy>
  <cp:lastPrinted>2024-07-08T08:36:51Z</cp:lastPrinted>
  <dcterms:created xsi:type="dcterms:W3CDTF">2016-04-21T08:07:20Z</dcterms:created>
  <dcterms:modified xsi:type="dcterms:W3CDTF">2025-07-31T10:00:42Z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