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6" yWindow="-108" windowWidth="13380" windowHeight="12588" activeTab="1"/>
  </bookViews>
  <sheets>
    <sheet name="Intro - Avertissement" sheetId="7" r:id="rId1"/>
    <sheet name="Compte de résultat" sheetId="9" r:id="rId2"/>
    <sheet name="Arkéa - Bilan" sheetId="8" r:id="rId3"/>
    <sheet name="Arkéa - Capital" sheetId="5" r:id="rId4"/>
  </sheets>
  <definedNames>
    <definedName name="q">#REF!</definedName>
    <definedName name="_xlnm.Print_Area" localSheetId="2">'Arkéa - Bilan'!$B$1:$L$38</definedName>
    <definedName name="_xlnm.Print_Area" localSheetId="3">'Arkéa - Capital'!$B$1:$J$22</definedName>
    <definedName name="_xlnm.Print_Area" localSheetId="0">'Intro - Avertissement'!$B$1:$M$20</definedName>
  </definedNames>
  <calcPr calcId="145621"/>
</workbook>
</file>

<file path=xl/calcChain.xml><?xml version="1.0" encoding="utf-8"?>
<calcChain xmlns="http://schemas.openxmlformats.org/spreadsheetml/2006/main">
  <c r="K17" i="5" l="1"/>
  <c r="K16" i="5"/>
  <c r="K15" i="5"/>
  <c r="L18" i="9" l="1"/>
  <c r="L17" i="9"/>
  <c r="L16" i="9"/>
  <c r="L12" i="9"/>
  <c r="L11" i="9"/>
  <c r="L10" i="9"/>
  <c r="L9" i="9"/>
  <c r="L8" i="9"/>
  <c r="L7" i="9"/>
  <c r="C15" i="5" l="1"/>
  <c r="D15" i="5"/>
  <c r="D17" i="5"/>
  <c r="D16" i="5"/>
  <c r="F17" i="5"/>
  <c r="F16" i="5"/>
  <c r="F15" i="5"/>
  <c r="C17" i="5"/>
  <c r="C16" i="5"/>
  <c r="E17" i="5"/>
  <c r="E16" i="5"/>
  <c r="E15" i="5"/>
  <c r="G17" i="5"/>
  <c r="G16" i="5"/>
  <c r="H17" i="5"/>
  <c r="H16" i="5"/>
  <c r="H15" i="5"/>
  <c r="I17" i="5"/>
  <c r="I16" i="5"/>
  <c r="I15" i="5"/>
  <c r="J16" i="5"/>
  <c r="J8" i="5"/>
  <c r="J17" i="5"/>
  <c r="J15" i="5"/>
  <c r="C38" i="8"/>
  <c r="C23" i="8"/>
  <c r="G9" i="8"/>
  <c r="J14" i="9" l="1"/>
  <c r="J13" i="9"/>
  <c r="J8" i="9"/>
  <c r="G9" i="5" l="1"/>
  <c r="G15" i="5" s="1"/>
</calcChain>
</file>

<file path=xl/sharedStrings.xml><?xml version="1.0" encoding="utf-8"?>
<sst xmlns="http://schemas.openxmlformats.org/spreadsheetml/2006/main" count="96" uniqueCount="69">
  <si>
    <t>Gains ou pertes nets sur autres actifs</t>
  </si>
  <si>
    <t>Variation de valeur des écarts d'acquisition</t>
  </si>
  <si>
    <t>Charges générales d'exploitation</t>
  </si>
  <si>
    <t>Dettes représentées par un titre</t>
  </si>
  <si>
    <t>Provisions</t>
  </si>
  <si>
    <t>Dettes subordonnées</t>
  </si>
  <si>
    <t>Caisse, banques centrales</t>
  </si>
  <si>
    <t>Actifs financiers à la juste valeur par résultat</t>
  </si>
  <si>
    <t>Instruments dérivés de couverture</t>
  </si>
  <si>
    <t>Actifs financiers à la juste valeur par capitaux propres</t>
  </si>
  <si>
    <t>Actifs financiers disponibles à la vente</t>
  </si>
  <si>
    <t>Titres au coût amorti</t>
  </si>
  <si>
    <t>Prêts et créances sur les établissements de crédit et assimilés, au coût amorti</t>
  </si>
  <si>
    <t>Ecart de réévaluation des portefeuilles couverts en taux</t>
  </si>
  <si>
    <t>Actifs financiers détenus jusqu'à échéance</t>
  </si>
  <si>
    <t>Placement des activités d'assurance</t>
  </si>
  <si>
    <t>Dettes envers la clientèle</t>
  </si>
  <si>
    <t>Passifs relatifs aux activités d'assurance</t>
  </si>
  <si>
    <t>-</t>
  </si>
  <si>
    <t xml:space="preserve">Prêts et créances sur la clientèle, au coût amorti </t>
  </si>
  <si>
    <t>(en millions d'euros)</t>
  </si>
  <si>
    <t>Résultat brut d'exploitation</t>
  </si>
  <si>
    <t>Résultat d'exploitation</t>
  </si>
  <si>
    <t>Impôts sur les bénéfices</t>
  </si>
  <si>
    <t>Résultat net</t>
  </si>
  <si>
    <t>Résultat net part du Groupe</t>
  </si>
  <si>
    <t>S1-16</t>
  </si>
  <si>
    <t>S1-17</t>
  </si>
  <si>
    <t>S1-18</t>
  </si>
  <si>
    <t>S1-19</t>
  </si>
  <si>
    <t>Dotations aux amort. et dépréciations</t>
  </si>
  <si>
    <t>Coût du risque</t>
  </si>
  <si>
    <t>RÉSULTATS SEMESTRIELS</t>
  </si>
  <si>
    <t>n.s.</t>
  </si>
  <si>
    <t>Quote-part du résultat net des entreprises MEE</t>
  </si>
  <si>
    <t>Coefficient d'exploitation</t>
  </si>
  <si>
    <t>Fonds propres de catégorie 2 (Tier 2) nets de déductions</t>
  </si>
  <si>
    <t>Ratio CET 1</t>
  </si>
  <si>
    <t>Ratio Tier 1</t>
  </si>
  <si>
    <t>Ratio global</t>
  </si>
  <si>
    <t xml:space="preserve">        dont Common Equity Tier 1 (CET 1)</t>
  </si>
  <si>
    <t xml:space="preserve">Total des expositions pondérées (RWA) </t>
  </si>
  <si>
    <t>Total des fonds propres prudentiels</t>
  </si>
  <si>
    <t>Fonds propres de catégorie 1 (Tier 1) nets de déductions</t>
  </si>
  <si>
    <t>FONDS PROPRES PRUDENTIELS</t>
  </si>
  <si>
    <t>FONDS PROPRES ET RATIOS DE SOLVABILITE</t>
  </si>
  <si>
    <t>BILANS SEMESTRIELS</t>
  </si>
  <si>
    <t>IAS 39</t>
  </si>
  <si>
    <t>IFRS 9</t>
  </si>
  <si>
    <r>
      <rPr>
        <b/>
        <sz val="10"/>
        <color theme="0"/>
        <rFont val="Arial"/>
        <family val="2"/>
      </rPr>
      <t xml:space="preserve">Actif </t>
    </r>
    <r>
      <rPr>
        <i/>
        <sz val="10"/>
        <color theme="0"/>
        <rFont val="Arial"/>
        <family val="2"/>
      </rPr>
      <t>(en millions d'euros)</t>
    </r>
  </si>
  <si>
    <r>
      <rPr>
        <b/>
        <sz val="10"/>
        <color theme="0"/>
        <rFont val="Arial"/>
        <family val="2"/>
      </rPr>
      <t xml:space="preserve">Passif </t>
    </r>
    <r>
      <rPr>
        <i/>
        <sz val="10"/>
        <color theme="0"/>
        <rFont val="Arial"/>
        <family val="2"/>
      </rPr>
      <t>(en millions d'euros)</t>
    </r>
  </si>
  <si>
    <t>TOTAL</t>
  </si>
  <si>
    <t>Dettes envers les établissements de crédit</t>
  </si>
  <si>
    <t>Ecarts d'acquisition</t>
  </si>
  <si>
    <t>Actifs d'impôts, actifs divers et participations</t>
  </si>
  <si>
    <t>Capitaux propres part du Groupe</t>
  </si>
  <si>
    <t>Intérêts minoritaires</t>
  </si>
  <si>
    <t>Passifs financiers à la juste valeur par résultat</t>
  </si>
  <si>
    <t>Instruments financiers de couverture</t>
  </si>
  <si>
    <t>Autres passifs</t>
  </si>
  <si>
    <t>RATIOS DE SOLVABILITE *</t>
  </si>
  <si>
    <t>RATIOS DE LEVIER *</t>
  </si>
  <si>
    <t>Ratio de levier</t>
  </si>
  <si>
    <t>* Ratios de solvabilité intégrant, pour les ratios au 30 juin, le résultat semestriel, sans prise en compte des IPC et pour le ratio de levier, tenant compte de «l’acte délégué» avec les dispositions applicables d’office (principalement exclusion des actifs des filiales d’assurance), l'exclusion des montants d'épargne centralisés auprès de la CDC et sans les dispositions soumises à accord préalable (intragroupes)</t>
  </si>
  <si>
    <t>2019 / 2018</t>
  </si>
  <si>
    <t>Immeubles de placement et immobilisations</t>
  </si>
  <si>
    <r>
      <rPr>
        <b/>
        <sz val="20"/>
        <color theme="0" tint="-0.499984740745262"/>
        <rFont val="Arial"/>
        <family val="2"/>
      </rPr>
      <t xml:space="preserve">Avertissement
</t>
    </r>
    <r>
      <rPr>
        <sz val="10"/>
        <color theme="0" tint="-0.499984740745262"/>
        <rFont val="Arial"/>
        <family val="2"/>
      </rPr>
      <t xml:space="preserve">
- Les informations financières sont issues des documents de référence des années 2015, 2016, 2017, 2018, du document d’enregistrement universel relatif à l’exercice 2018 valant rapport financier semestriel au 30 juin 2019 et des comptes consolidés 2019 du groupe non audités, disponibles sur le site www.arkea.com. En cas de contradiction entre les données du présent fichier et les documents sources cités précédemment, ces derniers documents prévalent. 
- La somme des valeurs contenues dans les tableaux et analyses peut différer légèrement du total en raison de l’absence de gestion des arrondis. 
- Les chiffres présentés ont été établis en conformité avec le référentiel IFRS tel qu’adopté par l’Union européenne avec la réglementation prudentielle en vigueur aux périodes concernées. 
- Sont retenues dans le périmètre de consolidation les entités sur lesquelles le groupe Arkéa détient un contrôle exclusif ou conjoint ou exerce une influence notable et dont les états financiers présentent un caractère significatif par rapport aux comptes consolidés du groupe Arkéa,
- Les présentes informations financières ne sauraient être considérées comme une incitation à investir. Elles ne doivent en aucun cas être interprétées comme un démarchage, un conseil, une offre au public ou un service financier et ne constituent pas une offre d'achat, de vente ou de souscription, de valeurs mobilières ou de tout autre produit d'investissement.
- Crédit Mutuel Arkéa et toute entité du groupe Arkéa, ainsi que leurs collaborateurs respectifs, déclinent toute responsabilité pour toute perte et tous dommages directs ou indirects découlant de l’accès, de l’incapacité d’accéder ou de l’utilisation des présentes informations, de l’usage pouvant être fait et des conséquences éventuelles d’un tel usage, en particulier concernant les décisions prises ou mesures adoptées sur la base de ladite information.
</t>
    </r>
  </si>
  <si>
    <t>Revenus*</t>
  </si>
  <si>
    <t>*Les revenus pour 2019 correspondent au produit net banque-assurance (PNBA) y compris les gains ou pertes sur cession ou dilution des entreprises mises en équivalence pour un montant de 205 M€, dont 194 M€ pour la plus-value liée à la cession de la participation dans le groupe Primonial. Pour les autres années, les revenus correspondent au produit net banque-assurance.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</si>
</sst>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78">
    <numFmt numFmtId="43" formatCode="_-* #,##0.00\ _€_-;\-* #,##0.00\ _€_-;_-* &quot;-&quot;??\ _€_-;_-@_-"/>
    <numFmt numFmtId="164" formatCode="0.0%"/>
    <numFmt numFmtId="165" formatCode="_-* #,##0.00_-;\-* #,##0.00_-;_-* &quot;-&quot;??_-;_-@_-"/>
    <numFmt numFmtId="166" formatCode="_-* #,##0.00\ _X_D_R_-;\-* #,##0.00\ _X_D_R_-;_-* &quot;-&quot;??\ _X_D_R_-;_-@_-"/>
    <numFmt numFmtId="167" formatCode="dd/mm/yy;@"/>
    <numFmt numFmtId="168" formatCode="0.0"/>
    <numFmt numFmtId="169" formatCode="0.0000"/>
    <numFmt numFmtId="170" formatCode="&quot;$&quot;#,##0;\(&quot;$&quot;#,##0\)"/>
    <numFmt numFmtId="171" formatCode="&quot;$&quot;#,##0.0_);\(&quot;$&quot;#,##0.0\)"/>
    <numFmt numFmtId="172" formatCode="&quot;$&quot;#,##0.00_);\(&quot;$&quot;#,##0.00\)"/>
    <numFmt numFmtId="173" formatCode="&quot;$&quot;#,##0.000_);\(&quot;$&quot;#,##0.000\)"/>
    <numFmt numFmtId="174" formatCode="#,##0.0\ ;\(#,##0.0\)"/>
    <numFmt numFmtId="175" formatCode="&quot;\&quot;#,##0.00;[Red]&quot;\&quot;\-#,##0.00"/>
    <numFmt numFmtId="176" formatCode="_(* #,##0.00_);_(* \(#,##0.00\);_(* &quot;-&quot;??_);_(@_)"/>
    <numFmt numFmtId="177" formatCode="_(* #,##0_);_(* \(#,##0\);_(* &quot;-&quot;_);_(@_)"/>
    <numFmt numFmtId="178" formatCode="&quot;\&quot;#,##0;[Red]&quot;\&quot;\-#,##0"/>
    <numFmt numFmtId="179" formatCode="0.0_)\%;\(0.0\)\%;0.0_)\%;@_)_%"/>
    <numFmt numFmtId="180" formatCode="&quot;£&quot;_(#,##0.00_);&quot;£&quot;\(#,##0.00\);&quot;£&quot;_(0.00_);@_)"/>
    <numFmt numFmtId="181" formatCode="#,##0.0_)_%;\(#,##0.0\)_%;0.0_)_%;@_)_%"/>
    <numFmt numFmtId="182" formatCode="&quot;$&quot;_(#,##0.00_);&quot;$&quot;\(#,##0.00\);&quot;$&quot;_(0.00_);@_)"/>
    <numFmt numFmtId="183" formatCode="#,##0.0_);\(#,##0.0\);@_)"/>
    <numFmt numFmtId="184" formatCode="0.000000"/>
    <numFmt numFmtId="185" formatCode="#,##0_ ;[Red]\-#,##0\ "/>
    <numFmt numFmtId="186" formatCode="#,##0_ ;[Red]\(#,##0\)\ "/>
    <numFmt numFmtId="187" formatCode="#,##0.00_);\(#,##0.00\);0.00_);@_)"/>
    <numFmt numFmtId="188" formatCode="&quot;£&quot;_(#,##0.00_);&quot;£&quot;\(#,##0.00\)"/>
    <numFmt numFmtId="189" formatCode="#,##0.0_);\(#,##0.0\)"/>
    <numFmt numFmtId="190" formatCode="\€_(#,##0.00_);\€\(#,##0.00\);\€_(0.00_);@_)"/>
    <numFmt numFmtId="191" formatCode="#,##0.0_)\x;\(#,##0.0\)\x"/>
    <numFmt numFmtId="192" formatCode="&quot;$&quot;_(#,##0.00_);&quot;$&quot;\(#,##0.00\)"/>
    <numFmt numFmtId="193" formatCode="#,##0_)\x;\(#,##0\)\x;0_)\x;@_)_x"/>
    <numFmt numFmtId="194" formatCode="#,##0.0_)_x;\(#,##0.0\)_x"/>
    <numFmt numFmtId="195" formatCode="#,##0_)_x;\(#,##0\)_x;0_)_x;@_)_x"/>
    <numFmt numFmtId="196" formatCode="0.0_)\%;\(0.0\)\%"/>
    <numFmt numFmtId="197" formatCode="0_)"/>
    <numFmt numFmtId="198" formatCode="#,##0.0_)_%;\(#,##0.0\)_%"/>
    <numFmt numFmtId="199" formatCode="_-[$€-2]* #,##0.00_-;\-[$€-2]* #,##0.00_-;_-[$€-2]* &quot;-&quot;??_-"/>
    <numFmt numFmtId="200" formatCode="_ &quot;DEM&quot;* #,##0.00_ ;_ &quot;DEM&quot;* \-#,##0.00_ ;_ &quot;DEM&quot;* &quot;-&quot;??_ ;_ @_ "/>
    <numFmt numFmtId="201" formatCode="#,##0.000"/>
    <numFmt numFmtId="202" formatCode="[$-409]dddd\,\ mmmm\ dd\,\ yyyy"/>
    <numFmt numFmtId="203" formatCode="#,##0.0;\(#,##0.0\);\-"/>
    <numFmt numFmtId="204" formatCode="#,##0.0&quot; F&quot;;\(#,##0.0&quot; F&quot;\);\-"/>
    <numFmt numFmtId="205" formatCode="0.0%;\(0.0%\);\-"/>
    <numFmt numFmtId="206" formatCode="\ "/>
    <numFmt numFmtId="207" formatCode="0.00\x"/>
    <numFmt numFmtId="208" formatCode="0.0\x"/>
    <numFmt numFmtId="209" formatCode="#,##0;\(#,##0\);\-"/>
    <numFmt numFmtId="210" formatCode="#,##0&quot; MF&quot;;\(#,##0&quot; MF&quot;\);\-"/>
    <numFmt numFmtId="211" formatCode="mmmm\-yy"/>
    <numFmt numFmtId="212" formatCode="&quot;$&quot;#,##0_);[Red]\(&quot;$&quot;#,##0\)"/>
    <numFmt numFmtId="213" formatCode="&quot;+ &quot;0.000%;&quot;- &quot;0.000%"/>
    <numFmt numFmtId="214" formatCode="0&quot;A&quot;"/>
    <numFmt numFmtId="215" formatCode="#,##0;\(#,##0\)"/>
    <numFmt numFmtId="216" formatCode="[$$-C09]#,##0.00;[Red]\-[$$-C09]#,##0.00"/>
    <numFmt numFmtId="217" formatCode="#,##0_);\(#,##0\);\-_);"/>
    <numFmt numFmtId="218" formatCode="&quot;$&quot;#,##0_);[Red]\(&quot;$&quot;#,##0\);&quot;-&quot;"/>
    <numFmt numFmtId="219" formatCode="0.0_)"/>
    <numFmt numFmtId="220" formatCode="0.00000000"/>
    <numFmt numFmtId="221" formatCode="#,##0.0_x\);\(#,##0.0\)_x;#,##0.0_x\);@_x\)"/>
    <numFmt numFmtId="222" formatCode="General_)"/>
    <numFmt numFmtId="223" formatCode="#,##0_);\(#,##0\);\-_)"/>
    <numFmt numFmtId="224" formatCode="_-* #,##0.00\ _F_-;\-* #,##0.00\ _F_-;_-* &quot;-&quot;??\ _F_-;_-@_-"/>
    <numFmt numFmtId="225" formatCode="\ \ \ \ @"/>
    <numFmt numFmtId="226" formatCode="\ \ \ \ \ \ \ \ @"/>
    <numFmt numFmtId="227" formatCode="\ \ \ \ \ \ \ \ \ \ @"/>
    <numFmt numFmtId="228" formatCode="\ \ \ \ \ \ \ @"/>
    <numFmt numFmtId="229" formatCode="_-* #,##0_-;\-* #,##0_-;_-* &quot;-&quot;_-;_-@_-"/>
    <numFmt numFmtId="230" formatCode="#,##0_%_);\(#,##0\)_%;#,##0_%_);@_%_)"/>
    <numFmt numFmtId="231" formatCode="#,##0_%_);\(#,##0\)_%;**;@_%_)"/>
    <numFmt numFmtId="232" formatCode="#,##0.00_%_);\(#,##0.00\)_%;#,##0.00_%_);@_%_)"/>
    <numFmt numFmtId="233" formatCode="_(&quot;€&quot;* #,##0.00_);_(&quot;€&quot;* \(#,##0.00\);_(&quot;€&quot;* &quot;-&quot;??_);_(@_)"/>
    <numFmt numFmtId="234" formatCode="_(&quot;€&quot;* #,##0_);_(&quot;€&quot;* \(#,##0\);_(&quot;€&quot;* &quot;-&quot;_);_(@_)"/>
    <numFmt numFmtId="235" formatCode="_-&quot;£&quot;* #,##0_-;\-&quot;£&quot;* #,##0_-;_-&quot;£&quot;* &quot;-&quot;_-;_-@_-"/>
    <numFmt numFmtId="236" formatCode="_(&quot;$&quot;* #,##0_);_(&quot;$&quot;* \(#,##0\);_(&quot;$&quot;* &quot;-&quot;_);_(@_)"/>
    <numFmt numFmtId="237" formatCode="&quot;$&quot;#,##0_%_);\(&quot;$&quot;#,##0\)_%;&quot;$&quot;#,##0_%_);@_%_)"/>
    <numFmt numFmtId="238" formatCode="_-&quot;£&quot;* #,##0.00_-;\-&quot;£&quot;* #,##0.00_-;_-&quot;£&quot;* &quot;-&quot;??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dd\ mmm\ yy"/>
    <numFmt numFmtId="273" formatCode="_(* 0_);_(* \-0_);_(* 0_);@"/>
    <numFmt numFmtId="274" formatCode="_-* #,##0.00_-;_-* #,##0.00\-;_-* &quot;-&quot;??_-;_-@_-"/>
    <numFmt numFmtId="275" formatCode="_(* #,##0_);_(* \-#,##0_);_(* #,##0_);@"/>
    <numFmt numFmtId="276" formatCode="#,##0.00&quot; F&quot;;\-#,##0.00&quot; F&quot;"/>
    <numFmt numFmtId="277" formatCode="[Blue]General"/>
    <numFmt numFmtId="278" formatCode="###,###"/>
    <numFmt numFmtId="279" formatCode="_(* #,##0.000_);_(* \(#,##0.000\);_(* &quot;-&quot;??_);_(@_)"/>
    <numFmt numFmtId="280" formatCode="#,##0_)&quot;m&quot;;\(#,##0\)&quot;m&quot;;\-_)&quot;m&quot;"/>
    <numFmt numFmtId="281" formatCode="#,##0.00\ &quot;K?&quot;;[Red]\-#,##0.00\ &quot;K?&quot;"/>
    <numFmt numFmtId="282" formatCode="#,##0.00\ &quot;Kc&quot;;[Red]\-#,##0.00\ &quot;Kc&quot;"/>
    <numFmt numFmtId="283" formatCode="#,##0.00\ &quot;Kč&quot;;[Red]\-#,##0.00\ &quot;Kč&quot;"/>
    <numFmt numFmtId="284" formatCode="&quot;$&quot;#,##0.00_);[Red]\(&quot;$&quot;#,##0.00\)"/>
    <numFmt numFmtId="285" formatCode="d\.m\.yy\ h:mm"/>
    <numFmt numFmtId="286" formatCode="#,##0.0000000"/>
    <numFmt numFmtId="287" formatCode="_ * #,##0.00_)_F_ ;_ * \(#,##0.00\)_F_ ;_ * &quot;-&quot;??_)_F_ ;_ @_ "/>
    <numFmt numFmtId="288" formatCode="#,##0.0_);[Red]\(#,##0.0\)"/>
    <numFmt numFmtId="289" formatCode="_-* #,##0\ _F_-;\-* #,##0\ _F_-;_-* &quot;-&quot;\ _F_-;_-@_-"/>
    <numFmt numFmtId="290" formatCode="_-* #,##0.00_-;\-* #,##0.00_-;_-* \-??_-;_-@_-"/>
    <numFmt numFmtId="291" formatCode="_-* #,##0\ &quot;F&quot;_-;\-* #,##0\ &quot;F&quot;_-;_-* &quot;-&quot;\ &quot;F&quot;_-;_-@_-"/>
    <numFmt numFmtId="292" formatCode="_-* #,##0.00\ &quot;F&quot;_-;\-* #,##0.00\ &quot;F&quot;_-;_-* &quot;-&quot;??\ &quot;F&quot;_-;_-@_-"/>
    <numFmt numFmtId="293" formatCode="#,##0\ &quot;F&quot;;[Red]\-#,##0\ &quot;F&quot;"/>
    <numFmt numFmtId="294" formatCode="0.000000%"/>
    <numFmt numFmtId="295" formatCode="0.0\x;\(0.0\)\x"/>
    <numFmt numFmtId="296" formatCode="0.0\x_);\(0.0\)\x;@_)"/>
    <numFmt numFmtId="297" formatCode="0.00\x_);\(0.00\)\x;@_)"/>
    <numFmt numFmtId="298" formatCode="0.0\x;&quot;nm&quot;;@_)"/>
    <numFmt numFmtId="299" formatCode="_-* #,##0.0000_-;\-* #,##0.0000_-;_-* &quot;-&quot;????_-;_-@_-"/>
    <numFmt numFmtId="300" formatCode="[$$-409]#,##0_ ;[Red]\-[$$-409]#,##0\ "/>
    <numFmt numFmtId="301" formatCode="#,##0.00000;[Red]\-#,##0.00000"/>
    <numFmt numFmtId="302" formatCode="#,###_ ;\(#,###\);\-_ "/>
    <numFmt numFmtId="303" formatCode="#,##0;[Red]\(#,##0\)"/>
    <numFmt numFmtId="304" formatCode="ddd\ dd/mm/yy"/>
    <numFmt numFmtId="305" formatCode="0.000%;0;"/>
    <numFmt numFmtId="306" formatCode="0.000"/>
    <numFmt numFmtId="307" formatCode="#,##0_)&quot;p&quot;;\(#,##0\)&quot;p&quot;;\-_)&quot;p&quot;"/>
    <numFmt numFmtId="308" formatCode="#,##0.00;\(#,##0.00\);\-"/>
    <numFmt numFmtId="309" formatCode="0.0&quot;x&quot;;@_)"/>
    <numFmt numFmtId="310" formatCode="\+0.00%;\-0.00%"/>
    <numFmt numFmtId="311" formatCode="\+#,##0;\-#,##0"/>
    <numFmt numFmtId="312" formatCode="_ * #,##0_ ;_ * \-#,##0_ ;_ * &quot;-&quot;??_ ;_ @_ "/>
    <numFmt numFmtId="313" formatCode="\g\ \=\ 0.0%;\g\ \=\ \-0.0%"/>
    <numFmt numFmtId="314" formatCode="_(* #,##0_);_(* \(#,##0\);_(* &quot;-&quot;??_);_(@_)"/>
    <numFmt numFmtId="315" formatCode="&quot;Yes&quot;;[Red]&quot;No&quot;"/>
    <numFmt numFmtId="316" formatCode="0.00000"/>
    <numFmt numFmtId="317" formatCode="[&gt;0]General"/>
    <numFmt numFmtId="318" formatCode="0.0\x\ "/>
    <numFmt numFmtId="319" formatCode="_(* #,##0.00000_);_(* \(#,##0.00000\);_(* &quot;-&quot;??_);_(@_)"/>
    <numFmt numFmtId="320" formatCode="dd\-mmm\-yy\ ;\ 0;"/>
    <numFmt numFmtId="321" formatCode="dd\-mmm\-yy\ hh:mm:ss"/>
    <numFmt numFmtId="322" formatCode="_-&quot;F&quot;\ * #,##0.00_-;_-&quot;F&quot;\ * #,##0.00\-;_-&quot;F&quot;\ * &quot;-&quot;??_-;_-@_-"/>
    <numFmt numFmtId="323" formatCode="_-* #,##0.00\ _L_E_I_-;\-* #,##0.00\ _L_E_I_-;_-* &quot;-&quot;??\ _L_E_I_-;_-@_-"/>
    <numFmt numFmtId="324" formatCode="_-* #,##0\ &quot;DM&quot;_-;\-* #,##0\ &quot;DM&quot;_-;_-* &quot;-&quot;\ &quot;DM&quot;_-;_-@_-"/>
    <numFmt numFmtId="325" formatCode="_-* #,##0\ &quot;zł&quot;_-;\-* #,##0\ &quot;zł&quot;_-;_-* &quot;-&quot;\ &quot;zł&quot;_-;_-@_-"/>
    <numFmt numFmtId="326" formatCode="_-* #,##0.00\ &quot;zł&quot;_-;\-* #,##0.00\ &quot;zł&quot;_-;_-* &quot;-&quot;??\ &quot;zł&quot;_-;_-@_-"/>
    <numFmt numFmtId="327" formatCode="0.00_)"/>
    <numFmt numFmtId="328" formatCode="0\ \ ;\(0\)\ \ \ "/>
    <numFmt numFmtId="329" formatCode="_-* #,##0\ _G_R_D_-;\-* #,##0\ _G_R_D_-;_-* &quot;-&quot;\ _G_R_D_-;_-@_-"/>
    <numFmt numFmtId="330" formatCode="_-* #,##0.00\ _G_R_D_-;\-* #,##0.00\ _G_R_D_-;_-* &quot;-&quot;??\ _G_R_D_-;_-@_-"/>
    <numFmt numFmtId="331" formatCode="_-* #,##0\ &quot;GRD&quot;_-;\-* #,##0\ &quot;GRD&quot;_-;_-* &quot;-&quot;\ &quot;GRD&quot;_-;_-@_-"/>
    <numFmt numFmtId="332" formatCode="_-* #,##0.00\ &quot;GRD&quot;_-;\-* #,##0.00\ &quot;GRD&quot;_-;_-* &quot;-&quot;??\ &quot;GRD&quot;_-;_-@_-"/>
    <numFmt numFmtId="333" formatCode="_ * #,##0_ ;_ * \-#,##0_ ;_ * &quot;-&quot;_ ;_ @_ "/>
    <numFmt numFmtId="334" formatCode="_-&quot;$&quot;* #,##0_-;\-&quot;$&quot;* #,##0_-;_-&quot;$&quot;* &quot;-&quot;_-;_-@_-"/>
    <numFmt numFmtId="335" formatCode="_-&quot;$&quot;* #,##0.00_-;\-&quot;$&quot;* #,##0.00_-;_-&quot;$&quot;* &quot;-&quot;??_-;_-@_-"/>
    <numFmt numFmtId="336" formatCode="&quot;£&quot;#,##0.00;[Red]\-&quot;£&quot;#,##0.00"/>
    <numFmt numFmtId="337" formatCode="&quot;£&quot;#,##0;[Red]\-&quot;£&quot;#,##0"/>
    <numFmt numFmtId="338" formatCode="_-* #,##0\ _€_-;\-* #,##0\ _€_-;_-* &quot;-&quot;??\ _€_-;_-@_-"/>
    <numFmt numFmtId="339" formatCode="&quot;- &quot;0&quot; pts&quot;"/>
    <numFmt numFmtId="340" formatCode="0.000%"/>
  </numFmts>
  <fonts count="269">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0" tint="-0.499984740745262"/>
      <name val="Calibri"/>
      <family val="2"/>
      <scheme val="minor"/>
    </font>
    <font>
      <b/>
      <sz val="10"/>
      <color theme="0" tint="-0.499984740745262"/>
      <name val="Arial"/>
      <family val="2"/>
    </font>
    <font>
      <sz val="10"/>
      <color theme="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Calibri"/>
      <family val="2"/>
      <scheme val="minor"/>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
      <b/>
      <sz val="10"/>
      <color rgb="FFFF0000"/>
      <name val="Arial"/>
      <family val="2"/>
    </font>
    <font>
      <b/>
      <sz val="20"/>
      <color theme="0" tint="-0.499984740745262"/>
      <name val="Arial"/>
      <family val="2"/>
    </font>
  </fonts>
  <fills count="93">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4" fontId="16" fillId="0" borderId="0"/>
    <xf numFmtId="0" fontId="16" fillId="0" borderId="0"/>
    <xf numFmtId="174" fontId="16" fillId="0" borderId="0"/>
    <xf numFmtId="0" fontId="15" fillId="0" borderId="0" applyFont="0" applyFill="0" applyBorder="0" applyAlignment="0" applyProtection="0"/>
    <xf numFmtId="170"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5" fontId="20"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4" fontId="3" fillId="0" borderId="0">
      <alignment horizontal="left" wrapText="1"/>
    </xf>
    <xf numFmtId="0" fontId="3" fillId="0" borderId="0">
      <alignment horizontal="left" wrapText="1"/>
    </xf>
    <xf numFmtId="184"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5"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6"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3"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3"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2"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90" fontId="3" fillId="0" borderId="0" applyFont="0" applyFill="0" applyBorder="0" applyAlignment="0" applyProtection="0"/>
    <xf numFmtId="196"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7"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0" fillId="8"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7"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7"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3"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Protection="0">
      <alignment horizontal="right"/>
    </xf>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Protection="0">
      <alignment horizontal="right"/>
    </xf>
    <xf numFmtId="200" fontId="3" fillId="0" borderId="0" applyFont="0" applyFill="0" applyBorder="0" applyAlignment="0" applyProtection="0"/>
    <xf numFmtId="200" fontId="3" fillId="0" borderId="0" applyFont="0" applyFill="0" applyBorder="0" applyAlignment="0" applyProtection="0"/>
    <xf numFmtId="195" fontId="3" fillId="0" borderId="0" applyFont="0" applyFill="0" applyBorder="0" applyProtection="0">
      <alignment horizontal="right"/>
    </xf>
    <xf numFmtId="196" fontId="3" fillId="0" borderId="0" applyFont="0" applyFill="0" applyBorder="0" applyAlignment="0" applyProtection="0"/>
    <xf numFmtId="196"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6" fontId="3" fillId="0" borderId="0" applyFont="0" applyFill="0" applyBorder="0" applyAlignment="0" applyProtection="0"/>
    <xf numFmtId="202"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196"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8" fontId="3" fillId="0" borderId="0" applyFont="0" applyFill="0" applyBorder="0" applyAlignment="0" applyProtection="0"/>
    <xf numFmtId="164"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98"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5" fontId="25" fillId="0" borderId="0" applyBorder="0">
      <alignment vertical="center"/>
    </xf>
    <xf numFmtId="186" fontId="31" fillId="0" borderId="0">
      <alignment vertical="center"/>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5"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3" fontId="41" fillId="0" borderId="0">
      <alignment horizontal="center"/>
    </xf>
    <xf numFmtId="204" fontId="41" fillId="0" borderId="0">
      <alignment horizontal="center"/>
    </xf>
    <xf numFmtId="205" fontId="41" fillId="0" borderId="0">
      <alignment horizontal="center"/>
    </xf>
    <xf numFmtId="206" fontId="42" fillId="0" borderId="0">
      <alignment horizontal="center"/>
    </xf>
    <xf numFmtId="207" fontId="41" fillId="0" borderId="0">
      <alignment horizontal="center"/>
    </xf>
    <xf numFmtId="208" fontId="41" fillId="0" borderId="0">
      <alignment horizontal="center"/>
    </xf>
    <xf numFmtId="207" fontId="43" fillId="0" borderId="0" applyFill="0" applyBorder="0" applyAlignment="0" applyProtection="0"/>
    <xf numFmtId="208" fontId="43" fillId="0" borderId="0" applyFill="0" applyBorder="0" applyAlignment="0" applyProtection="0"/>
    <xf numFmtId="209" fontId="41" fillId="0" borderId="0">
      <alignment horizontal="center"/>
    </xf>
    <xf numFmtId="210" fontId="41" fillId="0" borderId="0">
      <alignment horizontal="center"/>
    </xf>
    <xf numFmtId="203" fontId="41" fillId="0" borderId="0">
      <alignment horizontal="center"/>
    </xf>
    <xf numFmtId="211"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6" fillId="12"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49" fillId="3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8" fillId="3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0" fontId="51" fillId="36" borderId="0" applyNumberFormat="0" applyFont="0" applyBorder="0" applyAlignment="0" applyProtection="0">
      <alignment vertical="center"/>
    </xf>
    <xf numFmtId="0" fontId="51" fillId="36" borderId="0" applyNumberFormat="0" applyFont="0" applyBorder="0" applyProtection="0"/>
    <xf numFmtId="0" fontId="51" fillId="36" borderId="0" applyNumberFormat="0" applyFont="0" applyBorder="0" applyProtection="0"/>
    <xf numFmtId="0" fontId="49" fillId="38" borderId="0" applyNumberFormat="0" applyBorder="0" applyAlignment="0" applyProtection="0"/>
    <xf numFmtId="0" fontId="49" fillId="38"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8" fillId="44"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8" fillId="4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4" fontId="16" fillId="0" borderId="0" applyFont="0" applyFill="0" applyBorder="0" applyAlignment="0">
      <alignment vertical="center"/>
    </xf>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5" fontId="28" fillId="0" borderId="0" applyFont="0" applyFill="0" applyBorder="0" applyAlignment="0" applyProtection="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5"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6"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8" fillId="0" borderId="0" applyNumberFormat="0" applyFill="0" applyAlignment="0"/>
    <xf numFmtId="0" fontId="59" fillId="0" borderId="12" applyNumberFormat="0" applyFont="0" applyFill="0" applyAlignment="0"/>
    <xf numFmtId="217"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8" fontId="28" fillId="0" borderId="0" applyFont="0" applyFill="0" applyBorder="0" applyAlignment="0" applyProtection="0"/>
    <xf numFmtId="219"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20"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49" borderId="15">
      <alignment horizontal="center" vertical="center"/>
    </xf>
    <xf numFmtId="0" fontId="68" fillId="0" borderId="0" applyProtection="0">
      <alignment horizontal="center"/>
    </xf>
    <xf numFmtId="172" fontId="3" fillId="0" borderId="0">
      <alignment horizontal="right"/>
      <protection locked="0"/>
    </xf>
    <xf numFmtId="172"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1"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2" fontId="28" fillId="0" borderId="0">
      <alignment vertical="top"/>
    </xf>
    <xf numFmtId="222" fontId="28" fillId="0" borderId="0">
      <alignment vertical="top"/>
    </xf>
    <xf numFmtId="0" fontId="5" fillId="0" borderId="0" applyNumberFormat="0" applyFill="0" applyBorder="0" applyProtection="0">
      <alignment horizontal="right"/>
    </xf>
    <xf numFmtId="222" fontId="71" fillId="0" borderId="0">
      <alignment horizontal="right"/>
    </xf>
    <xf numFmtId="0" fontId="72" fillId="14" borderId="0" applyNumberFormat="0" applyBorder="0" applyAlignment="0" applyProtection="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29" fontId="52" fillId="54" borderId="0" applyNumberFormat="0" applyFont="0" applyBorder="0" applyAlignment="0">
      <protection locked="0"/>
    </xf>
    <xf numFmtId="229" fontId="52" fillId="54" borderId="0" applyNumberFormat="0" applyFont="0" applyBorder="0" applyAlignment="0">
      <protection locked="0"/>
    </xf>
    <xf numFmtId="0" fontId="77" fillId="55" borderId="18" applyNumberFormat="0" applyAlignment="0" applyProtection="0"/>
    <xf numFmtId="0" fontId="77" fillId="55"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5"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68" fontId="80" fillId="0" borderId="0"/>
    <xf numFmtId="0" fontId="81"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57"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0" fillId="0" borderId="0"/>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10" fontId="83" fillId="0" borderId="0">
      <alignment vertical="center"/>
    </xf>
    <xf numFmtId="3" fontId="83" fillId="0" borderId="0">
      <alignment vertical="center"/>
    </xf>
    <xf numFmtId="0" fontId="48" fillId="5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58"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5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60"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89" fontId="84" fillId="0" borderId="21"/>
    <xf numFmtId="43" fontId="3" fillId="0" borderId="0" applyFont="0" applyFill="0" applyBorder="0" applyAlignment="0" applyProtection="0"/>
    <xf numFmtId="0" fontId="85" fillId="0" borderId="0"/>
    <xf numFmtId="0" fontId="85" fillId="0" borderId="0"/>
    <xf numFmtId="0" fontId="85" fillId="0" borderId="0"/>
    <xf numFmtId="0" fontId="85" fillId="0" borderId="0"/>
    <xf numFmtId="183" fontId="86" fillId="0" borderId="0">
      <alignment horizontal="right" vertical="center" wrapText="1"/>
    </xf>
    <xf numFmtId="177"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0" fontId="30" fillId="0" borderId="0" applyFont="0" applyFill="0" applyBorder="0" applyAlignment="0" applyProtection="0">
      <alignment horizontal="right"/>
    </xf>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1" fontId="30" fillId="0" borderId="0" applyFont="0" applyFill="0" applyBorder="0" applyAlignment="0" applyProtection="0"/>
    <xf numFmtId="0" fontId="3" fillId="0" borderId="0" applyFont="0" applyFill="0" applyBorder="0" applyAlignment="0" applyProtection="0"/>
    <xf numFmtId="230" fontId="30" fillId="0" borderId="0" applyFont="0" applyFill="0" applyBorder="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0"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89"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5"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3" fontId="3" fillId="0" borderId="0" applyFont="0" applyFill="0" applyBorder="0" applyAlignment="0" applyProtection="0"/>
    <xf numFmtId="234"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6"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7" fontId="30" fillId="0" borderId="0" applyFont="0" applyFill="0" applyBorder="0" applyAlignment="0" applyProtection="0">
      <alignment horizontal="right"/>
    </xf>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9" fontId="30" fillId="0" borderId="0" applyFont="0" applyFill="0" applyBorder="0" applyAlignment="0" applyProtection="0">
      <alignment horizontal="right"/>
    </xf>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9" fontId="30" fillId="0" borderId="0" applyFont="0" applyFill="0" applyBorder="0" applyProtection="0"/>
    <xf numFmtId="0" fontId="46" fillId="0" borderId="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0" fontId="3" fillId="0" borderId="0" applyFont="0" applyFill="0" applyBorder="0" applyAlignment="0" applyProtection="0"/>
    <xf numFmtId="23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6" fontId="3" fillId="0" borderId="0" applyFont="0" applyFill="0" applyBorder="0" applyAlignment="0" applyProtection="0"/>
    <xf numFmtId="0" fontId="46" fillId="0" borderId="0"/>
    <xf numFmtId="240"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40" fontId="91" fillId="0" borderId="0"/>
    <xf numFmtId="240"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40" fontId="91" fillId="0" borderId="0"/>
    <xf numFmtId="0" fontId="46" fillId="0" borderId="0"/>
    <xf numFmtId="240" fontId="91" fillId="0" borderId="0"/>
    <xf numFmtId="240"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3" fillId="19" borderId="0" applyNumberFormat="0" applyBorder="0" applyAlignment="0" applyProtection="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14" fontId="94" fillId="0" borderId="0"/>
    <xf numFmtId="241"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42" fontId="3" fillId="0" borderId="0" applyFont="0" applyFill="0" applyBorder="0" applyAlignment="0" applyProtection="0"/>
    <xf numFmtId="242"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3"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4" fontId="95"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46" fillId="0" borderId="0"/>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46" fillId="0" borderId="0"/>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3" fillId="0" borderId="20" applyFill="0" applyProtection="0">
      <alignment horizontal="centerContinuous"/>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3" fontId="99" fillId="65" borderId="23" applyNumberFormat="0" applyBorder="0" applyAlignment="0" applyProtection="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6" fontId="3" fillId="0" borderId="0" applyFont="0" applyFill="0" applyBorder="0" applyAlignment="0" applyProtection="0"/>
    <xf numFmtId="0" fontId="3" fillId="0" borderId="0" applyFont="0" applyFill="0" applyBorder="0" applyAlignment="0" applyProtection="0"/>
    <xf numFmtId="247"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48" fontId="3" fillId="0" borderId="0" applyFill="0" applyBorder="0" applyAlignment="0" applyProtection="0"/>
    <xf numFmtId="248" fontId="3" fillId="0" borderId="0" applyFill="0" applyBorder="0" applyAlignment="0" applyProtection="0"/>
    <xf numFmtId="0" fontId="46" fillId="0" borderId="0"/>
    <xf numFmtId="0" fontId="51" fillId="66" borderId="27" applyNumberFormat="0" applyFont="0" applyFill="0" applyAlignment="0" applyProtection="0">
      <alignment vertical="center"/>
    </xf>
    <xf numFmtId="0" fontId="102" fillId="1" borderId="0" applyNumberFormat="0" applyBorder="0" applyAlignment="0" applyProtection="0"/>
    <xf numFmtId="249" fontId="103" fillId="0" borderId="0" applyFont="0" applyFill="0" applyBorder="0" applyAlignment="0" applyProtection="0"/>
    <xf numFmtId="250"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7"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7" borderId="0" applyNumberFormat="0" applyBorder="0" applyAlignment="0" applyProtection="0"/>
    <xf numFmtId="0" fontId="48" fillId="57" borderId="0" applyNumberFormat="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10" borderId="0" applyNumberFormat="0" applyBorder="0" applyAlignment="0" applyProtection="0"/>
    <xf numFmtId="0" fontId="48" fillId="10" borderId="0" applyNumberFormat="0" applyBorder="0" applyAlignment="0" applyProtection="0"/>
    <xf numFmtId="0" fontId="46" fillId="0" borderId="0"/>
    <xf numFmtId="0" fontId="48" fillId="33" borderId="0" applyNumberFormat="0" applyBorder="0" applyAlignment="0" applyProtection="0"/>
    <xf numFmtId="0" fontId="48" fillId="33"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0" borderId="0" applyNumberFormat="0" applyBorder="0" applyAlignment="0" applyProtection="0">
      <alignment vertical="center"/>
    </xf>
    <xf numFmtId="251" fontId="3" fillId="0" borderId="0" applyFont="0" applyFill="0" applyBorder="0" applyAlignment="0" applyProtection="0"/>
    <xf numFmtId="252" fontId="3" fillId="0" borderId="0" applyFont="0" applyFill="0" applyBorder="0" applyAlignment="0" applyProtection="0"/>
    <xf numFmtId="252" fontId="3" fillId="0" borderId="0" applyFont="0" applyFill="0" applyBorder="0" applyAlignment="0" applyProtection="0"/>
    <xf numFmtId="253" fontId="16" fillId="0" borderId="0" applyFont="0" applyFill="0" applyBorder="0" applyAlignment="0">
      <alignment vertical="center"/>
    </xf>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4" fontId="112" fillId="0" borderId="0">
      <alignment horizontal="right" vertical="top"/>
    </xf>
    <xf numFmtId="255" fontId="113" fillId="0" borderId="0">
      <alignment horizontal="right" vertical="top"/>
    </xf>
    <xf numFmtId="255" fontId="112" fillId="0" borderId="0">
      <alignment horizontal="right" vertical="top"/>
    </xf>
    <xf numFmtId="256" fontId="113" fillId="0" borderId="0" applyFill="0" applyBorder="0">
      <alignment horizontal="right" vertical="top"/>
    </xf>
    <xf numFmtId="257" fontId="113" fillId="0" borderId="0" applyFill="0" applyBorder="0">
      <alignment horizontal="right" vertical="top"/>
    </xf>
    <xf numFmtId="258" fontId="113" fillId="0" borderId="0" applyFill="0" applyBorder="0">
      <alignment horizontal="right" vertical="top"/>
    </xf>
    <xf numFmtId="259" fontId="113" fillId="0" borderId="0" applyFill="0" applyBorder="0">
      <alignment horizontal="right" vertical="top"/>
    </xf>
    <xf numFmtId="260" fontId="113" fillId="0" borderId="0" applyFill="0" applyBorder="0">
      <alignment horizontal="right" vertical="top"/>
    </xf>
    <xf numFmtId="0" fontId="114" fillId="0" borderId="0">
      <alignment horizontal="center" wrapText="1"/>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6" fillId="0" borderId="0" applyFill="0" applyBorder="0">
      <alignment vertical="top"/>
    </xf>
    <xf numFmtId="261" fontId="94" fillId="0" borderId="0" applyFill="0" applyBorder="0" applyProtection="0">
      <alignment vertical="top"/>
    </xf>
    <xf numFmtId="261" fontId="117" fillId="0" borderId="0">
      <alignment vertical="top"/>
    </xf>
    <xf numFmtId="261" fontId="111" fillId="0" borderId="0">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29" fontId="113" fillId="0" borderId="0" applyFill="0" applyBorder="0" applyAlignment="0" applyProtection="0">
      <alignment horizontal="right" vertical="top"/>
    </xf>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61" fontId="1" fillId="0" borderId="0"/>
    <xf numFmtId="261" fontId="119" fillId="0" borderId="0"/>
    <xf numFmtId="261" fontId="120" fillId="0" borderId="0"/>
    <xf numFmtId="261" fontId="3" fillId="0" borderId="0"/>
    <xf numFmtId="261" fontId="121" fillId="0" borderId="0">
      <alignment horizontal="left" vertical="top"/>
    </xf>
    <xf numFmtId="0" fontId="113" fillId="0" borderId="0" applyFill="0" applyBorder="0">
      <alignment horizontal="left" vertical="top"/>
    </xf>
    <xf numFmtId="3" fontId="122" fillId="68" borderId="20">
      <alignment horizontal="centerContinuous"/>
    </xf>
    <xf numFmtId="262" fontId="123" fillId="0" borderId="0"/>
    <xf numFmtId="38" fontId="124" fillId="0" borderId="0"/>
    <xf numFmtId="0" fontId="51" fillId="69" borderId="0" applyNumberFormat="0" applyFont="0" applyBorder="0" applyAlignment="0" applyProtection="0">
      <alignment vertical="center"/>
    </xf>
    <xf numFmtId="0" fontId="125" fillId="0" borderId="0" applyFill="0" applyBorder="0" applyProtection="0">
      <alignment horizontal="left"/>
    </xf>
    <xf numFmtId="0" fontId="126" fillId="53" borderId="0"/>
    <xf numFmtId="37" fontId="127" fillId="53" borderId="0" applyNumberFormat="0" applyBorder="0" applyAlignment="0" applyProtection="0"/>
    <xf numFmtId="0" fontId="127" fillId="53" borderId="0" applyNumberFormat="0" applyBorder="0" applyAlignment="0" applyProtection="0"/>
    <xf numFmtId="0" fontId="46" fillId="0" borderId="0"/>
    <xf numFmtId="0" fontId="46" fillId="0" borderId="0"/>
    <xf numFmtId="0" fontId="128" fillId="70"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7"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63" fontId="132" fillId="0" borderId="0" applyFont="0" applyFill="0" applyBorder="0" applyProtection="0">
      <protection hidden="1"/>
    </xf>
    <xf numFmtId="0" fontId="134" fillId="14"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5" fillId="14" borderId="0" applyNumberFormat="0" applyBorder="0" applyAlignment="0" applyProtection="0"/>
    <xf numFmtId="0" fontId="46" fillId="0" borderId="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38"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46" fillId="0" borderId="0"/>
    <xf numFmtId="0" fontId="52" fillId="53" borderId="0" applyNumberFormat="0" applyBorder="0" applyAlignment="0" applyProtection="0"/>
    <xf numFmtId="0" fontId="46" fillId="0" borderId="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38"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39" fontId="43" fillId="72" borderId="0" applyNumberFormat="0" applyBorder="0"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6" borderId="31" applyAlignment="0" applyProtection="0"/>
    <xf numFmtId="0" fontId="46" fillId="0" borderId="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136" fillId="73" borderId="0">
      <alignment vertical="center"/>
    </xf>
    <xf numFmtId="264" fontId="30" fillId="0" borderId="0" applyFont="0" applyFill="0" applyBorder="0" applyAlignment="0" applyProtection="0">
      <alignment horizontal="right"/>
    </xf>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102" fillId="7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89" fontId="43" fillId="7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3" borderId="0" applyNumberFormat="0" applyBorder="0" applyAlignment="0" applyProtection="0"/>
    <xf numFmtId="0" fontId="150" fillId="13" borderId="0" applyNumberFormat="0" applyBorder="0" applyAlignment="0" applyProtection="0"/>
    <xf numFmtId="0" fontId="46" fillId="0" borderId="0"/>
    <xf numFmtId="0" fontId="151" fillId="0" borderId="0"/>
    <xf numFmtId="0" fontId="152" fillId="0" borderId="16">
      <protection locked="0"/>
    </xf>
    <xf numFmtId="265" fontId="153"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6" fontId="155"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7" fontId="3" fillId="0" borderId="0"/>
    <xf numFmtId="267" fontId="3" fillId="0" borderId="0"/>
    <xf numFmtId="0" fontId="46" fillId="0" borderId="0"/>
    <xf numFmtId="1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8" fontId="3" fillId="0" borderId="0" applyProtection="0">
      <alignment horizontal="center"/>
    </xf>
    <xf numFmtId="269" fontId="3" fillId="0" borderId="0" applyProtection="0">
      <alignment horizontal="center"/>
    </xf>
    <xf numFmtId="269" fontId="3" fillId="0" borderId="0" applyProtection="0">
      <alignment horizontal="center"/>
    </xf>
    <xf numFmtId="0" fontId="158" fillId="0" borderId="0" applyProtection="0">
      <alignment horizontal="center"/>
    </xf>
    <xf numFmtId="0" fontId="106" fillId="17" borderId="17" applyNumberFormat="0" applyAlignment="0" applyProtection="0"/>
    <xf numFmtId="2" fontId="99" fillId="77" borderId="16" applyNumberFormat="0" applyBorder="0" applyAlignment="0" applyProtection="0">
      <alignment horizontal="center"/>
      <protection locked="0"/>
    </xf>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0" fontId="46" fillId="0" borderId="0"/>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270" fontId="3" fillId="76" borderId="10" applyFont="0" applyAlignment="0">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0" fontId="46" fillId="0" borderId="0"/>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271" fontId="3" fillId="76" borderId="1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46" fillId="0" borderId="0"/>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164" fontId="3" fillId="76" borderId="23" applyFont="0">
      <alignment horizontal="right"/>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150" fillId="19" borderId="0" applyNumberFormat="0" applyBorder="0" applyAlignment="0" applyProtection="0"/>
    <xf numFmtId="0" fontId="150" fillId="19" borderId="0" applyNumberFormat="0" applyBorder="0" applyAlignment="0" applyProtection="0"/>
    <xf numFmtId="0" fontId="150" fillId="13"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72" fontId="3" fillId="0" borderId="0" applyFont="0" applyFill="0" applyBorder="0" applyAlignment="0" applyProtection="0"/>
    <xf numFmtId="0" fontId="3" fillId="14" borderId="0" applyNumberFormat="0" applyBorder="0" applyProtection="0">
      <alignment horizontal="center"/>
    </xf>
    <xf numFmtId="272" fontId="3" fillId="14" borderId="0" applyFont="0" applyFill="0" applyBorder="0" applyAlignment="0" applyProtection="0">
      <alignment horizontal="center"/>
    </xf>
    <xf numFmtId="10" fontId="3" fillId="14" borderId="0" applyBorder="0" applyProtection="0">
      <alignment horizontal="center"/>
    </xf>
    <xf numFmtId="0" fontId="3" fillId="79" borderId="0" applyNumberFormat="0" applyBorder="0" applyProtection="0">
      <alignment horizontal="center"/>
    </xf>
    <xf numFmtId="0" fontId="3" fillId="24" borderId="0" applyNumberFormat="0" applyBorder="0" applyProtection="0">
      <alignment horizontal="center"/>
    </xf>
    <xf numFmtId="0" fontId="3" fillId="61" borderId="0" applyNumberFormat="0" applyBorder="0" applyProtection="0">
      <alignment horizontal="center"/>
    </xf>
    <xf numFmtId="272" fontId="3" fillId="61" borderId="0" applyFont="0" applyFill="0" applyBorder="0" applyAlignment="0" applyProtection="0">
      <alignment horizontal="center"/>
    </xf>
    <xf numFmtId="10" fontId="3" fillId="61" borderId="0" applyBorder="0" applyProtection="0">
      <alignment horizontal="center"/>
    </xf>
    <xf numFmtId="10" fontId="3" fillId="0" borderId="0" applyFont="0" applyFill="0" applyBorder="0" applyAlignment="0" applyProtection="0"/>
    <xf numFmtId="0" fontId="57" fillId="57" borderId="0" applyNumberFormat="0" applyBorder="0" applyProtection="0">
      <alignment horizontal="center"/>
    </xf>
    <xf numFmtId="273"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4" fontId="3" fillId="0" borderId="0" applyFont="0" applyFill="0" applyBorder="0" applyAlignment="0" applyProtection="0"/>
    <xf numFmtId="0" fontId="46" fillId="0" borderId="0"/>
    <xf numFmtId="275" fontId="95"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0" fontId="46" fillId="0" borderId="0"/>
    <xf numFmtId="276" fontId="113" fillId="0" borderId="16" applyBorder="0"/>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76" fontId="113" fillId="28" borderId="38"/>
    <xf numFmtId="224" fontId="94" fillId="28"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7" fontId="153"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3"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4" fontId="3" fillId="0" borderId="0" applyProtection="0">
      <alignment horizontal="center"/>
    </xf>
    <xf numFmtId="278" fontId="3" fillId="0" borderId="0" applyProtection="0">
      <alignment horizontal="center"/>
    </xf>
    <xf numFmtId="279" fontId="3" fillId="0" borderId="0" applyProtection="0">
      <alignment horizontal="center"/>
    </xf>
    <xf numFmtId="0" fontId="158" fillId="0" borderId="0" applyProtection="0">
      <alignment horizontal="center"/>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68" fontId="127" fillId="19" borderId="0" applyNumberFormat="0" applyBorder="0" applyAlignment="0" applyProtection="0"/>
    <xf numFmtId="0" fontId="46" fillId="0" borderId="0"/>
    <xf numFmtId="215" fontId="3" fillId="0" borderId="0" applyFont="0" applyFill="0" applyBorder="0" applyAlignment="0" applyProtection="0"/>
    <xf numFmtId="280" fontId="16" fillId="0" borderId="0" applyFont="0" applyFill="0" applyBorder="0" applyAlignment="0">
      <alignment vertical="center"/>
    </xf>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1" fontId="22" fillId="0" borderId="0" applyFont="0" applyFill="0" applyBorder="0" applyAlignment="0" applyProtection="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0" fontId="46" fillId="0" borderId="0"/>
    <xf numFmtId="280" fontId="16" fillId="0" borderId="0" applyFont="0" applyFill="0" applyBorder="0"/>
    <xf numFmtId="0" fontId="46" fillId="0" borderId="0"/>
    <xf numFmtId="0" fontId="46" fillId="0" borderId="0"/>
    <xf numFmtId="280" fontId="16" fillId="0" borderId="0" applyFont="0" applyFill="0" applyBorder="0"/>
    <xf numFmtId="280"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80" fontId="16" fillId="0" borderId="0" applyFont="0" applyFill="0" applyBorder="0" applyAlignment="0">
      <alignment vertical="center"/>
    </xf>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0" fontId="46" fillId="0" borderId="0"/>
    <xf numFmtId="0" fontId="46" fillId="0" borderId="0"/>
    <xf numFmtId="280"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82" fontId="22" fillId="0" borderId="0" applyFont="0" applyFill="0" applyBorder="0" applyAlignment="0" applyProtection="0"/>
    <xf numFmtId="283" fontId="22"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5" fontId="3" fillId="0" borderId="0" applyFont="0" applyFill="0" applyBorder="0" applyAlignment="0" applyProtection="0"/>
    <xf numFmtId="283" fontId="22" fillId="0" borderId="0" applyFont="0" applyFill="0" applyBorder="0" applyAlignment="0" applyProtection="0"/>
    <xf numFmtId="286" fontId="3" fillId="0" borderId="0" applyFont="0" applyFill="0" applyBorder="0" applyAlignment="0" applyProtection="0"/>
    <xf numFmtId="0" fontId="46" fillId="0" borderId="0"/>
    <xf numFmtId="282"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6"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7"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7"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83"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8"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10" fontId="41" fillId="0" borderId="0">
      <alignment horizontal="center"/>
    </xf>
    <xf numFmtId="177" fontId="167"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0" fontId="46" fillId="0" borderId="0"/>
    <xf numFmtId="289" fontId="3" fillId="0" borderId="0" applyFont="0" applyFill="0" applyBorder="0" applyAlignment="0" applyProtection="0"/>
    <xf numFmtId="165" fontId="3" fillId="0" borderId="0" applyFont="0" applyFill="0" applyBorder="0" applyAlignment="0" applyProtection="0"/>
    <xf numFmtId="289" fontId="3" fillId="0" borderId="0" applyFont="0" applyFill="0" applyBorder="0" applyAlignment="0" applyProtection="0"/>
    <xf numFmtId="290" fontId="3" fillId="0" borderId="0" applyFill="0" applyBorder="0" applyAlignment="0" applyProtection="0"/>
    <xf numFmtId="290" fontId="3" fillId="0" borderId="0" applyFill="0" applyBorder="0" applyAlignment="0" applyProtection="0"/>
    <xf numFmtId="29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6" fillId="0" borderId="0"/>
    <xf numFmtId="224"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24"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24" fontId="3" fillId="0" borderId="0" applyFont="0" applyFill="0" applyBorder="0" applyAlignment="0" applyProtection="0"/>
    <xf numFmtId="0" fontId="46" fillId="0" borderId="0"/>
    <xf numFmtId="43" fontId="3" fillId="0" borderId="0" applyFont="0" applyFill="0" applyBorder="0" applyAlignment="0" applyProtection="0"/>
    <xf numFmtId="0" fontId="51" fillId="19" borderId="0">
      <alignment vertical="center"/>
    </xf>
    <xf numFmtId="2" fontId="99"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68" fillId="53" borderId="0">
      <alignment horizontal="centerContinuous"/>
    </xf>
    <xf numFmtId="236" fontId="24" fillId="0" borderId="0" applyFont="0" applyFill="0" applyBorder="0" applyAlignment="0" applyProtection="0"/>
    <xf numFmtId="248" fontId="24" fillId="0" borderId="0" applyFont="0" applyFill="0" applyBorder="0" applyAlignment="0" applyProtection="0"/>
    <xf numFmtId="291" fontId="3" fillId="0" borderId="0" applyFont="0" applyFill="0" applyBorder="0" applyAlignment="0" applyProtection="0"/>
    <xf numFmtId="292" fontId="3" fillId="0" borderId="0" applyFont="0" applyFill="0" applyBorder="0" applyAlignment="0" applyProtection="0"/>
    <xf numFmtId="293"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4" fontId="3" fillId="0" borderId="0">
      <alignment horizontal="right"/>
    </xf>
    <xf numFmtId="294" fontId="3" fillId="0" borderId="0">
      <alignment horizontal="right"/>
    </xf>
    <xf numFmtId="15" fontId="5" fillId="80" borderId="40" applyNumberFormat="0" applyFill="0" applyBorder="0" applyAlignment="0"/>
    <xf numFmtId="17" fontId="5" fillId="80" borderId="40" applyNumberFormat="0" applyFill="0" applyBorder="0" applyAlignment="0"/>
    <xf numFmtId="0" fontId="46" fillId="0" borderId="0"/>
    <xf numFmtId="0" fontId="46" fillId="0" borderId="0"/>
    <xf numFmtId="0" fontId="46" fillId="0" borderId="0"/>
    <xf numFmtId="294" fontId="3" fillId="0" borderId="0">
      <alignment horizontal="right"/>
    </xf>
    <xf numFmtId="0" fontId="92" fillId="0" borderId="0" applyNumberFormat="0" applyFont="0" applyBorder="0" applyAlignment="0"/>
    <xf numFmtId="0" fontId="92" fillId="0" borderId="0" applyNumberFormat="0" applyFont="0" applyBorder="0" applyAlignment="0"/>
    <xf numFmtId="295" fontId="3" fillId="0" borderId="0" applyFont="0" applyFill="0" applyBorder="0" applyAlignment="0" applyProtection="0"/>
    <xf numFmtId="296" fontId="86" fillId="0" borderId="0">
      <alignment horizontal="right" vertical="center" wrapText="1"/>
    </xf>
    <xf numFmtId="297" fontId="86" fillId="0" borderId="0">
      <alignment horizontal="right" vertical="center" wrapText="1"/>
    </xf>
    <xf numFmtId="298" fontId="86" fillId="0" borderId="0">
      <alignment horizontal="right" vertical="center" wrapText="1"/>
    </xf>
    <xf numFmtId="0" fontId="46" fillId="0" borderId="0"/>
    <xf numFmtId="0" fontId="169" fillId="53" borderId="0" applyNumberFormat="0" applyBorder="0">
      <protection locked="0"/>
    </xf>
    <xf numFmtId="4" fontId="28" fillId="0" borderId="41" applyFill="0" applyBorder="0">
      <alignment horizontal="right"/>
      <protection locked="0"/>
    </xf>
    <xf numFmtId="0" fontId="170" fillId="6"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1" fillId="6" borderId="0" applyNumberFormat="0" applyBorder="0" applyAlignment="0" applyProtection="0"/>
    <xf numFmtId="0" fontId="46" fillId="0" borderId="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6"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37" fontId="173" fillId="0" borderId="0"/>
    <xf numFmtId="0" fontId="173" fillId="0" borderId="0"/>
    <xf numFmtId="0" fontId="173" fillId="0" borderId="0"/>
    <xf numFmtId="0" fontId="46" fillId="0" borderId="0"/>
    <xf numFmtId="0" fontId="100" fillId="4"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9" fontId="13"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300" fontId="3" fillId="0" borderId="0"/>
    <xf numFmtId="300" fontId="3" fillId="0" borderId="0"/>
    <xf numFmtId="0" fontId="46" fillId="0" borderId="0"/>
    <xf numFmtId="267" fontId="3" fillId="0" borderId="0"/>
    <xf numFmtId="267" fontId="3" fillId="0" borderId="0"/>
    <xf numFmtId="0" fontId="46" fillId="0" borderId="0"/>
    <xf numFmtId="301" fontId="3" fillId="0" borderId="0">
      <alignment horizontal="right"/>
    </xf>
    <xf numFmtId="301"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6" fontId="174" fillId="0" borderId="0">
      <alignment vertical="center"/>
    </xf>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302" fontId="3" fillId="0" borderId="0">
      <alignment vertical="center"/>
    </xf>
    <xf numFmtId="0" fontId="6"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3" fillId="0" borderId="0"/>
    <xf numFmtId="0" fontId="46" fillId="0" borderId="0"/>
    <xf numFmtId="0" fontId="46" fillId="0" borderId="0"/>
    <xf numFmtId="185" fontId="3" fillId="0" borderId="0" applyBorder="0">
      <alignment vertical="center"/>
    </xf>
    <xf numFmtId="0" fontId="3" fillId="0" borderId="0"/>
    <xf numFmtId="0" fontId="46" fillId="0" borderId="0"/>
    <xf numFmtId="0" fontId="6" fillId="0" borderId="0"/>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0" fontId="3" fillId="0" borderId="0"/>
    <xf numFmtId="0" fontId="46" fillId="0" borderId="0"/>
    <xf numFmtId="185" fontId="175" fillId="0" borderId="0">
      <alignment vertical="center"/>
    </xf>
    <xf numFmtId="0" fontId="6" fillId="0" borderId="0"/>
    <xf numFmtId="0" fontId="3" fillId="0" borderId="0"/>
    <xf numFmtId="302" fontId="3" fillId="0" borderId="0">
      <alignment vertical="center"/>
    </xf>
    <xf numFmtId="0" fontId="6" fillId="0" borderId="0"/>
    <xf numFmtId="0" fontId="46" fillId="0" borderId="0"/>
    <xf numFmtId="0" fontId="3" fillId="0" borderId="0"/>
    <xf numFmtId="302"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302" fontId="3" fillId="0" borderId="0">
      <alignment vertical="center"/>
    </xf>
    <xf numFmtId="0" fontId="6" fillId="0" borderId="0"/>
    <xf numFmtId="0" fontId="6" fillId="0" borderId="0"/>
    <xf numFmtId="0" fontId="6" fillId="0" borderId="0"/>
    <xf numFmtId="0" fontId="6" fillId="0" borderId="0"/>
    <xf numFmtId="0" fontId="28"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302"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02" fontId="3" fillId="0" borderId="0">
      <alignment vertical="center"/>
    </xf>
    <xf numFmtId="302"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48"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303" fontId="158" fillId="0" borderId="0" applyProtection="0">
      <alignment horizontal="center"/>
    </xf>
    <xf numFmtId="304" fontId="3" fillId="0" borderId="0" applyProtection="0">
      <alignment horizontal="center"/>
    </xf>
    <xf numFmtId="305" fontId="3" fillId="0" borderId="0" applyProtection="0">
      <alignment horizontal="center"/>
    </xf>
    <xf numFmtId="303" fontId="158" fillId="0" borderId="0" applyProtection="0">
      <alignment horizontal="center"/>
    </xf>
    <xf numFmtId="303"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1" borderId="0" applyNumberFormat="0" applyFont="0" applyBorder="0" applyAlignment="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46" fillId="0" borderId="0"/>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164" fontId="3" fillId="20" borderId="23" applyFont="0">
      <alignment horizontal="right"/>
      <protection locked="0"/>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46" fillId="0" borderId="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306" fontId="99" fillId="82" borderId="16" applyNumberFormat="0" applyBorder="0" applyAlignment="0" applyProtection="0">
      <alignment horizontal="center"/>
      <protection hidden="1"/>
    </xf>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306" fontId="99" fillId="82" borderId="16" applyNumberFormat="0" applyBorder="0" applyAlignment="0" applyProtection="0">
      <alignment horizontal="center"/>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306" fontId="99" fillId="82" borderId="16" applyNumberFormat="0" applyBorder="0" applyAlignment="0" applyProtection="0">
      <alignment horizontal="center"/>
      <protection hidden="1"/>
    </xf>
    <xf numFmtId="306" fontId="99" fillId="82" borderId="16" applyNumberFormat="0" applyBorder="0" applyAlignment="0" applyProtection="0">
      <alignment horizontal="center"/>
      <protection hidden="1"/>
    </xf>
    <xf numFmtId="306" fontId="99" fillId="82" borderId="16" applyNumberFormat="0" applyBorder="0" applyAlignment="0" applyProtection="0">
      <alignment horizontal="center"/>
      <protection hidden="1"/>
    </xf>
    <xf numFmtId="306" fontId="99" fillId="82" borderId="16" applyNumberFormat="0" applyBorder="0" applyAlignment="0" applyProtection="0">
      <alignment horizontal="center"/>
      <protection hidden="1"/>
    </xf>
    <xf numFmtId="306" fontId="99" fillId="82" borderId="16" applyNumberFormat="0" applyBorder="0" applyAlignment="0" applyProtection="0">
      <alignment horizontal="center"/>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6"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307" fontId="16" fillId="0" borderId="0" applyFont="0" applyFill="0" applyBorder="0" applyAlignment="0">
      <alignment vertical="center"/>
    </xf>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 fontId="183" fillId="58" borderId="10" applyNumberFormat="0" applyBorder="0" applyAlignment="0" applyProtection="0">
      <protection hidden="1"/>
    </xf>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3" fontId="185" fillId="83" borderId="23" applyNumberFormat="0" applyBorder="0" applyAlignment="0" applyProtection="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0" fontId="46" fillId="0" borderId="0"/>
    <xf numFmtId="307" fontId="16" fillId="0" borderId="0" applyFont="0" applyFill="0" applyBorder="0"/>
    <xf numFmtId="0" fontId="46" fillId="0" borderId="0"/>
    <xf numFmtId="0" fontId="46" fillId="0" borderId="0"/>
    <xf numFmtId="307" fontId="16" fillId="0" borderId="0" applyFont="0" applyFill="0" applyBorder="0"/>
    <xf numFmtId="307"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7" fontId="16" fillId="0" borderId="0" applyFont="0" applyFill="0" applyBorder="0" applyAlignment="0">
      <alignment vertical="center"/>
    </xf>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0" fontId="46" fillId="0" borderId="0"/>
    <xf numFmtId="0" fontId="46" fillId="0" borderId="0"/>
    <xf numFmtId="307"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8"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0" borderId="0" applyNumberFormat="0" applyFont="0" applyBorder="0" applyAlignment="0" applyProtection="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299" fontId="13"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7" fontId="3" fillId="0" borderId="0" applyFont="0" applyFill="0" applyBorder="0" applyAlignment="0" applyProtection="0"/>
    <xf numFmtId="167"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23"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9" fontId="1" fillId="0" borderId="0" applyFont="0" applyFill="0" applyBorder="0" applyAlignment="0" applyProtection="0">
      <alignment horizontal="right"/>
    </xf>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7"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46" fillId="0" borderId="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164" fontId="196" fillId="0" borderId="0">
      <alignment horizontal="right"/>
    </xf>
    <xf numFmtId="0" fontId="51" fillId="48" borderId="0" applyBorder="0" applyAlignment="0">
      <alignment vertical="center"/>
      <protection locked="0"/>
    </xf>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14"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198" fillId="4" borderId="0" applyNumberFormat="0"/>
    <xf numFmtId="0" fontId="199" fillId="0" borderId="0"/>
    <xf numFmtId="310" fontId="28" fillId="0" borderId="0"/>
    <xf numFmtId="311"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6" borderId="3" applyFont="0">
      <alignment horizontal="left" vertical="center"/>
    </xf>
    <xf numFmtId="0" fontId="200" fillId="76"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5" borderId="0"/>
    <xf numFmtId="0" fontId="202" fillId="85"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85" borderId="0"/>
    <xf numFmtId="0" fontId="204" fillId="76" borderId="0"/>
    <xf numFmtId="0" fontId="204" fillId="30" borderId="0"/>
    <xf numFmtId="0" fontId="204" fillId="31" borderId="0"/>
    <xf numFmtId="177" fontId="3" fillId="0" borderId="0" applyFont="0" applyFill="0" applyBorder="0" applyAlignment="0" applyProtection="0"/>
    <xf numFmtId="40" fontId="22" fillId="0" borderId="0" applyFont="0" applyFill="0" applyBorder="0" applyAlignment="0" applyProtection="0"/>
    <xf numFmtId="312" fontId="158" fillId="0" borderId="0">
      <alignment horizontal="right"/>
    </xf>
    <xf numFmtId="313" fontId="196" fillId="0" borderId="0">
      <alignment horizontal="right"/>
    </xf>
    <xf numFmtId="314" fontId="124" fillId="86" borderId="0" applyNumberFormat="0" applyFont="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0" fontId="46" fillId="0" borderId="0"/>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15" fontId="3" fillId="4" borderId="10">
      <alignment horizontal="center"/>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0" fontId="46" fillId="0" borderId="0"/>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316"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0" fontId="46" fillId="0" borderId="0"/>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317" fontId="3" fillId="4" borderId="10" applyFont="0">
      <alignment horizontal="center" wrapText="1"/>
    </xf>
    <xf numFmtId="164" fontId="205" fillId="0" borderId="0">
      <alignment horizontal="right"/>
    </xf>
    <xf numFmtId="0" fontId="149" fillId="4" borderId="0" applyNumberFormat="0" applyBorder="0">
      <alignment horizontal="right"/>
    </xf>
    <xf numFmtId="248" fontId="3" fillId="0" borderId="0" applyFill="0" applyBorder="0" applyAlignment="0" applyProtection="0"/>
    <xf numFmtId="248" fontId="3" fillId="0" borderId="0" applyFill="0" applyBorder="0" applyAlignment="0" applyProtection="0"/>
    <xf numFmtId="0" fontId="46" fillId="0" borderId="0"/>
    <xf numFmtId="0" fontId="206" fillId="4" borderId="0" applyNumberFormat="0" applyBorder="0">
      <alignment horizontal="right"/>
      <protection locked="0"/>
    </xf>
    <xf numFmtId="0" fontId="207" fillId="4" borderId="0" applyNumberFormat="0" applyBorder="0">
      <alignment horizontal="right"/>
    </xf>
    <xf numFmtId="0" fontId="159" fillId="4" borderId="0" applyNumberFormat="0" applyBorder="0">
      <alignment horizontal="right"/>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62" fontId="3" fillId="0" borderId="0" applyFont="0" applyFill="0" applyBorder="0" applyAlignment="0" applyProtection="0"/>
    <xf numFmtId="0" fontId="158" fillId="0" borderId="0"/>
    <xf numFmtId="0" fontId="197" fillId="53" borderId="42" applyNumberFormat="0" applyAlignment="0" applyProtection="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5" fillId="0" borderId="0" applyNumberFormat="0"/>
    <xf numFmtId="0" fontId="209" fillId="4" borderId="0" applyNumberFormat="0" applyBorder="0">
      <alignment horizontal="right"/>
    </xf>
    <xf numFmtId="164" fontId="210" fillId="0" borderId="0">
      <alignment horizontal="right"/>
    </xf>
    <xf numFmtId="0" fontId="211" fillId="0" borderId="0"/>
    <xf numFmtId="0" fontId="46" fillId="0" borderId="0"/>
    <xf numFmtId="0" fontId="3" fillId="20" borderId="0" applyNumberFormat="0" applyBorder="0" applyAlignment="0">
      <protection locked="0"/>
    </xf>
    <xf numFmtId="189" fontId="28" fillId="79" borderId="0"/>
    <xf numFmtId="189" fontId="28" fillId="4" borderId="0"/>
    <xf numFmtId="189" fontId="28" fillId="4" borderId="0"/>
    <xf numFmtId="189" fontId="28" fillId="4" borderId="0"/>
    <xf numFmtId="189" fontId="28" fillId="4" borderId="0"/>
    <xf numFmtId="0" fontId="46" fillId="0" borderId="0"/>
    <xf numFmtId="0" fontId="46" fillId="0" borderId="0"/>
    <xf numFmtId="189" fontId="28" fillId="4" borderId="0"/>
    <xf numFmtId="189" fontId="28" fillId="4" borderId="0"/>
    <xf numFmtId="189" fontId="28" fillId="4" borderId="0"/>
    <xf numFmtId="189" fontId="28" fillId="4" borderId="0"/>
    <xf numFmtId="189" fontId="28" fillId="4" borderId="0"/>
    <xf numFmtId="189" fontId="28" fillId="4" borderId="0"/>
    <xf numFmtId="189" fontId="28" fillId="4" borderId="0"/>
    <xf numFmtId="189" fontId="28" fillId="4" borderId="0"/>
    <xf numFmtId="189" fontId="28" fillId="4" borderId="0"/>
    <xf numFmtId="0" fontId="27" fillId="0" borderId="0"/>
    <xf numFmtId="0" fontId="212" fillId="0" borderId="0"/>
    <xf numFmtId="312"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8" fontId="210" fillId="53" borderId="0">
      <alignment horizontal="center"/>
    </xf>
    <xf numFmtId="203" fontId="210" fillId="53"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0" fontId="46" fillId="0" borderId="0"/>
    <xf numFmtId="0" fontId="46" fillId="0" borderId="0"/>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0" fontId="46" fillId="0" borderId="0"/>
    <xf numFmtId="270" fontId="3" fillId="87" borderId="10">
      <protection locked="0"/>
    </xf>
    <xf numFmtId="270" fontId="3" fillId="87" borderId="10">
      <protection locked="0"/>
    </xf>
    <xf numFmtId="270" fontId="3" fillId="87" borderId="10">
      <protection locked="0"/>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0" fontId="46" fillId="0" borderId="0"/>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271" fontId="3" fillId="87" borderId="10" applyFont="0">
      <alignment horizontal="right"/>
    </xf>
    <xf numFmtId="271" fontId="3" fillId="87" borderId="10" applyFont="0">
      <alignment horizontal="right"/>
    </xf>
    <xf numFmtId="271"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0" fontId="46" fillId="0" borderId="0"/>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271" fontId="3" fillId="19" borderId="10" applyFont="0">
      <alignment horizontal="right"/>
    </xf>
    <xf numFmtId="271" fontId="3" fillId="19" borderId="10" applyFont="0">
      <alignment horizontal="right"/>
    </xf>
    <xf numFmtId="271" fontId="3" fillId="19" borderId="10"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8"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0" fontId="46" fillId="0" borderId="0"/>
    <xf numFmtId="0" fontId="4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0" fontId="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0" fontId="6" fillId="0" borderId="0"/>
    <xf numFmtId="0" fontId="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0" fontId="46" fillId="0" borderId="0"/>
    <xf numFmtId="0" fontId="225"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6" fillId="0" borderId="0"/>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3"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8" fontId="13" fillId="0" borderId="0" applyFill="0" applyBorder="0" applyAlignment="0"/>
    <xf numFmtId="228" fontId="27" fillId="0" borderId="0" applyFill="0" applyBorder="0" applyAlignment="0"/>
    <xf numFmtId="228" fontId="27" fillId="0" borderId="0" applyFill="0" applyBorder="0" applyAlignment="0"/>
    <xf numFmtId="0" fontId="46" fillId="0" borderId="0"/>
    <xf numFmtId="0" fontId="46" fillId="0" borderId="0"/>
    <xf numFmtId="0" fontId="46" fillId="0" borderId="0"/>
    <xf numFmtId="0" fontId="46" fillId="0" borderId="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0" fontId="46" fillId="0" borderId="0"/>
    <xf numFmtId="225" fontId="24" fillId="0" borderId="0" applyFill="0" applyBorder="0" applyAlignment="0"/>
    <xf numFmtId="319"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20" fontId="3" fillId="53" borderId="23" applyNumberFormat="0" applyBorder="0" applyAlignment="0">
      <alignment horizontal="right"/>
    </xf>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46" fillId="0" borderId="0"/>
    <xf numFmtId="0" fontId="46" fillId="0" borderId="0"/>
    <xf numFmtId="0" fontId="46" fillId="0" borderId="0"/>
    <xf numFmtId="0" fontId="3" fillId="53" borderId="23" applyNumberFormat="0" applyBorder="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0" fontId="3" fillId="53" borderId="23" applyNumberFormat="0" applyBorder="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320" fontId="3" fillId="53" borderId="23" applyNumberFormat="0" applyBorder="0" applyAlignment="0">
      <alignment horizontal="right"/>
    </xf>
    <xf numFmtId="0" fontId="46" fillId="0" borderId="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5" fontId="12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21" fontId="3" fillId="0" borderId="55" applyProtection="0">
      <alignment horizontal="center"/>
    </xf>
    <xf numFmtId="321" fontId="3" fillId="0" borderId="55" applyProtection="0">
      <alignment horizontal="center"/>
    </xf>
    <xf numFmtId="321" fontId="3" fillId="0" borderId="55" applyProtection="0">
      <alignment horizontal="center"/>
    </xf>
    <xf numFmtId="0" fontId="46" fillId="0" borderId="0"/>
    <xf numFmtId="0" fontId="46" fillId="0" borderId="0"/>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321" fontId="3" fillId="0" borderId="55" applyProtection="0">
      <alignment horizontal="center"/>
    </xf>
    <xf numFmtId="321" fontId="3" fillId="0" borderId="55" applyProtection="0">
      <alignment horizontal="center"/>
    </xf>
    <xf numFmtId="321" fontId="3" fillId="0" borderId="55" applyProtection="0">
      <alignment horizontal="center"/>
    </xf>
    <xf numFmtId="0" fontId="46" fillId="0" borderId="0"/>
    <xf numFmtId="0" fontId="16" fillId="4"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0" borderId="10" applyNumberFormat="0" applyAlignment="0" applyProtection="0"/>
    <xf numFmtId="0" fontId="28" fillId="90" borderId="10" applyNumberFormat="0" applyAlignment="0" applyProtection="0"/>
    <xf numFmtId="0" fontId="6" fillId="0" borderId="0"/>
    <xf numFmtId="0" fontId="46" fillId="0" borderId="0"/>
    <xf numFmtId="0" fontId="15" fillId="0" borderId="0" applyNumberFormat="0" applyFill="0" applyBorder="0" applyAlignment="0" applyProtection="0"/>
    <xf numFmtId="189"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4" borderId="10" applyBorder="0" applyAlignment="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46" fillId="0" borderId="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3" fillId="7" borderId="0" applyNumberFormat="0" applyBorder="0" applyAlignment="0">
      <protection locked="0"/>
    </xf>
    <xf numFmtId="0" fontId="150" fillId="13"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73" fillId="14"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236" fontId="167" fillId="0" borderId="0" applyFont="0" applyFill="0" applyBorder="0" applyAlignment="0" applyProtection="0"/>
    <xf numFmtId="0" fontId="22" fillId="0" borderId="0" applyFont="0" applyFill="0" applyBorder="0" applyAlignment="0" applyProtection="0"/>
    <xf numFmtId="322" fontId="3" fillId="0" borderId="0" applyFont="0" applyFill="0" applyBorder="0" applyAlignment="0" applyProtection="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240" fillId="55" borderId="18" applyNumberFormat="0" applyAlignment="0" applyProtection="0"/>
    <xf numFmtId="0" fontId="3" fillId="53" borderId="0" applyNumberFormat="0" applyFont="0" applyFill="0" applyBorder="0" applyProtection="0">
      <alignment horizontal="center" textRotation="90" wrapText="1"/>
    </xf>
    <xf numFmtId="323" fontId="3" fillId="0" borderId="0" applyFont="0" applyFill="0" applyBorder="0" applyAlignment="0" applyProtection="0"/>
    <xf numFmtId="324" fontId="3" fillId="0" borderId="0" applyFont="0" applyFill="0" applyBorder="0" applyAlignment="0" applyProtection="0"/>
    <xf numFmtId="0" fontId="3" fillId="0" borderId="0" applyFont="0" applyFill="0" applyBorder="0" applyAlignment="0" applyProtection="0"/>
    <xf numFmtId="325" fontId="103" fillId="0" borderId="0" applyFont="0" applyFill="0" applyBorder="0" applyAlignment="0" applyProtection="0"/>
    <xf numFmtId="326"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8" borderId="0">
      <alignment horizontal="right"/>
    </xf>
    <xf numFmtId="0" fontId="243" fillId="20" borderId="3" applyNumberFormat="0" applyProtection="0">
      <alignment vertical="center"/>
    </xf>
    <xf numFmtId="0" fontId="243" fillId="20"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7"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7"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8" fontId="245"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0" fontId="46" fillId="0" borderId="0"/>
    <xf numFmtId="0" fontId="46" fillId="0" borderId="0"/>
    <xf numFmtId="0" fontId="46" fillId="0" borderId="0"/>
    <xf numFmtId="328" fontId="246"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0" fontId="46" fillId="0" borderId="0"/>
    <xf numFmtId="328" fontId="246"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9" fontId="248" fillId="0" borderId="0" applyFont="0" applyFill="0" applyBorder="0" applyAlignment="0" applyProtection="0"/>
    <xf numFmtId="330" fontId="248" fillId="0" borderId="0" applyFont="0" applyFill="0" applyBorder="0" applyAlignment="0" applyProtection="0"/>
    <xf numFmtId="331" fontId="248" fillId="0" borderId="0" applyFont="0" applyFill="0" applyBorder="0" applyAlignment="0" applyProtection="0"/>
    <xf numFmtId="332" fontId="248" fillId="0" borderId="0" applyFont="0" applyFill="0" applyBorder="0" applyAlignment="0" applyProtection="0"/>
    <xf numFmtId="229" fontId="249" fillId="0" borderId="0" applyFont="0" applyFill="0" applyBorder="0" applyAlignment="0" applyProtection="0"/>
    <xf numFmtId="333"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229" fontId="251" fillId="0" borderId="0" applyFont="0" applyFill="0" applyBorder="0" applyAlignment="0" applyProtection="0"/>
    <xf numFmtId="165"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4" fontId="251" fillId="0" borderId="0" applyFont="0" applyFill="0" applyBorder="0" applyAlignment="0" applyProtection="0"/>
    <xf numFmtId="335" fontId="251" fillId="0" borderId="0" applyFont="0" applyFill="0" applyBorder="0" applyAlignment="0" applyProtection="0"/>
    <xf numFmtId="336" fontId="22" fillId="0" borderId="0" applyFont="0" applyFill="0" applyBorder="0" applyAlignment="0" applyProtection="0"/>
    <xf numFmtId="337" fontId="22" fillId="0" borderId="0" applyFont="0" applyFill="0" applyBorder="0" applyAlignment="0" applyProtection="0"/>
    <xf numFmtId="43" fontId="6" fillId="0" borderId="0" applyFont="0" applyFill="0" applyBorder="0" applyAlignment="0" applyProtection="0"/>
  </cellStyleXfs>
  <cellXfs count="172">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1"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4" fontId="253" fillId="0" borderId="2" xfId="2" applyNumberFormat="1" applyFont="1" applyBorder="1" applyAlignment="1">
      <alignment vertical="center"/>
    </xf>
    <xf numFmtId="164" fontId="253" fillId="0" borderId="2" xfId="0" applyNumberFormat="1" applyFont="1" applyBorder="1" applyAlignment="1">
      <alignment vertical="center"/>
    </xf>
    <xf numFmtId="164" fontId="253" fillId="0" borderId="66" xfId="0" applyNumberFormat="1" applyFont="1" applyBorder="1" applyAlignment="1">
      <alignment vertical="center"/>
    </xf>
    <xf numFmtId="0" fontId="10" fillId="0" borderId="0" xfId="2" applyFont="1" applyFill="1" applyAlignment="1">
      <alignment vertical="center"/>
    </xf>
    <xf numFmtId="17" fontId="9" fillId="3" borderId="0" xfId="2" applyNumberFormat="1" applyFont="1" applyFill="1" applyAlignment="1">
      <alignment horizontal="center"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8" fontId="253" fillId="92" borderId="67" xfId="56421" applyNumberFormat="1" applyFont="1" applyFill="1" applyBorder="1" applyAlignment="1">
      <alignment horizontal="center" vertical="center"/>
    </xf>
    <xf numFmtId="338" fontId="253" fillId="92" borderId="0" xfId="56421" applyNumberFormat="1" applyFont="1" applyFill="1" applyAlignment="1">
      <alignment horizontal="center" vertical="center"/>
    </xf>
    <xf numFmtId="338" fontId="255" fillId="92" borderId="67" xfId="56421" applyNumberFormat="1" applyFont="1" applyFill="1" applyBorder="1" applyAlignment="1">
      <alignment horizontal="center" vertical="center"/>
    </xf>
    <xf numFmtId="338" fontId="253" fillId="92" borderId="67" xfId="0" applyNumberFormat="1" applyFont="1" applyFill="1" applyBorder="1" applyAlignment="1">
      <alignment horizontal="center" vertical="center"/>
    </xf>
    <xf numFmtId="338" fontId="253" fillId="92" borderId="0" xfId="0" applyNumberFormat="1" applyFont="1" applyFill="1" applyAlignment="1">
      <alignment horizontal="center" vertical="center"/>
    </xf>
    <xf numFmtId="338" fontId="255" fillId="92" borderId="67" xfId="0" applyNumberFormat="1" applyFont="1" applyFill="1" applyBorder="1" applyAlignment="1">
      <alignment horizontal="center" vertical="center"/>
    </xf>
    <xf numFmtId="0" fontId="255" fillId="92" borderId="67" xfId="0" applyFont="1" applyFill="1" applyBorder="1" applyAlignment="1">
      <alignment horizontal="left" vertical="center"/>
    </xf>
    <xf numFmtId="3" fontId="255" fillId="92"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8" fontId="253" fillId="2" borderId="67" xfId="56421" applyNumberFormat="1" applyFont="1" applyFill="1" applyBorder="1" applyAlignment="1">
      <alignment horizontal="center" vertical="center"/>
    </xf>
    <xf numFmtId="338"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5"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7" fontId="9" fillId="2" borderId="0" xfId="2" applyNumberFormat="1" applyFont="1" applyFill="1" applyAlignment="1">
      <alignment horizontal="center" vertical="center"/>
    </xf>
    <xf numFmtId="338" fontId="253" fillId="2" borderId="67" xfId="0" applyNumberFormat="1" applyFont="1" applyFill="1" applyBorder="1" applyAlignment="1">
      <alignment horizontal="center" vertical="center"/>
    </xf>
    <xf numFmtId="338"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8" fontId="253" fillId="2" borderId="0" xfId="0" applyNumberFormat="1" applyFont="1" applyFill="1" applyBorder="1" applyAlignment="1">
      <alignment horizontal="center" vertical="center"/>
    </xf>
    <xf numFmtId="338" fontId="255"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8" fontId="253" fillId="2" borderId="0" xfId="56421" applyNumberFormat="1" applyFont="1" applyFill="1" applyBorder="1" applyAlignment="1">
      <alignment horizontal="center" vertical="center"/>
    </xf>
    <xf numFmtId="338" fontId="255"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8" fontId="253" fillId="92" borderId="0" xfId="56421" applyNumberFormat="1" applyFont="1" applyFill="1" applyBorder="1" applyAlignment="1">
      <alignment horizontal="center" vertical="center"/>
    </xf>
    <xf numFmtId="338" fontId="253" fillId="92" borderId="68" xfId="56421" applyNumberFormat="1" applyFont="1" applyFill="1" applyBorder="1" applyAlignment="1">
      <alignment horizontal="center" vertical="center"/>
    </xf>
    <xf numFmtId="338"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8" fontId="253" fillId="2" borderId="68" xfId="0" applyNumberFormat="1" applyFont="1" applyFill="1" applyBorder="1" applyAlignment="1">
      <alignment horizontal="center" vertical="center"/>
    </xf>
    <xf numFmtId="338" fontId="253" fillId="92" borderId="68" xfId="0" applyNumberFormat="1" applyFont="1" applyFill="1" applyBorder="1" applyAlignment="1">
      <alignment horizontal="center" vertical="center"/>
    </xf>
    <xf numFmtId="0" fontId="10" fillId="0" borderId="0" xfId="2" applyFont="1" applyFill="1" applyAlignment="1">
      <alignment vertical="center"/>
    </xf>
    <xf numFmtId="338" fontId="255" fillId="92" borderId="68" xfId="56421" applyNumberFormat="1" applyFont="1" applyFill="1" applyBorder="1" applyAlignment="1">
      <alignment horizontal="center" vertical="center"/>
    </xf>
    <xf numFmtId="338" fontId="255" fillId="2" borderId="68" xfId="56421" applyNumberFormat="1" applyFont="1" applyFill="1" applyBorder="1" applyAlignment="1">
      <alignment horizontal="center" vertical="center"/>
    </xf>
    <xf numFmtId="338" fontId="255" fillId="92" borderId="68" xfId="0" applyNumberFormat="1" applyFont="1" applyFill="1" applyBorder="1" applyAlignment="1">
      <alignment horizontal="center" vertical="center"/>
    </xf>
    <xf numFmtId="0" fontId="255" fillId="0" borderId="70" xfId="0" applyFont="1" applyBorder="1" applyAlignment="1">
      <alignment vertical="center"/>
    </xf>
    <xf numFmtId="0" fontId="7" fillId="0" borderId="0" xfId="2" applyAlignment="1">
      <alignment horizontal="center" vertical="center"/>
    </xf>
    <xf numFmtId="3" fontId="11" fillId="91" borderId="2" xfId="2" applyNumberFormat="1" applyFont="1" applyFill="1" applyBorder="1" applyAlignment="1">
      <alignment horizontal="center" vertical="center" wrapText="1"/>
    </xf>
    <xf numFmtId="3" fontId="12" fillId="91" borderId="0" xfId="2" applyNumberFormat="1" applyFont="1" applyFill="1" applyAlignment="1">
      <alignment horizontal="center" vertical="center" wrapText="1"/>
    </xf>
    <xf numFmtId="3" fontId="12" fillId="91" borderId="2" xfId="2" applyNumberFormat="1" applyFont="1" applyFill="1" applyBorder="1" applyAlignment="1">
      <alignment horizontal="center" vertical="center" wrapText="1"/>
    </xf>
    <xf numFmtId="164" fontId="11" fillId="91"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0" fillId="0" borderId="0" xfId="0" applyBorder="1"/>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6" fillId="3" borderId="66" xfId="0" applyFont="1" applyFill="1" applyBorder="1" applyAlignment="1">
      <alignment vertical="center"/>
    </xf>
    <xf numFmtId="0" fontId="255"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5" fillId="0" borderId="70" xfId="2" applyNumberFormat="1" applyFont="1" applyFill="1" applyBorder="1" applyAlignment="1">
      <alignment vertical="center"/>
    </xf>
    <xf numFmtId="3" fontId="255"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164" fontId="0" fillId="0" borderId="0" xfId="1" applyNumberFormat="1" applyFont="1" applyAlignment="1">
      <alignment horizontal="center" vertical="center"/>
    </xf>
    <xf numFmtId="338" fontId="257" fillId="2" borderId="0" xfId="0" applyNumberFormat="1" applyFont="1" applyFill="1" applyBorder="1" applyAlignment="1">
      <alignment horizontal="center" vertical="center"/>
    </xf>
    <xf numFmtId="1" fontId="258" fillId="0" borderId="68" xfId="0" applyNumberFormat="1" applyFont="1" applyBorder="1" applyAlignment="1">
      <alignment horizontal="left" vertical="center"/>
    </xf>
    <xf numFmtId="1" fontId="259" fillId="0" borderId="0" xfId="0" applyNumberFormat="1" applyFont="1" applyBorder="1" applyAlignment="1">
      <alignment horizontal="center" vertical="center"/>
    </xf>
    <xf numFmtId="0" fontId="260" fillId="0" borderId="0" xfId="2" applyFont="1" applyAlignment="1">
      <alignment horizontal="left" vertical="top"/>
    </xf>
    <xf numFmtId="0" fontId="261"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8" fontId="5" fillId="0" borderId="0" xfId="56421" applyNumberFormat="1" applyFont="1" applyFill="1" applyAlignment="1">
      <alignment horizontal="center" vertical="center"/>
    </xf>
    <xf numFmtId="338" fontId="263" fillId="0" borderId="0" xfId="56421" applyNumberFormat="1" applyFont="1" applyFill="1" applyAlignment="1">
      <alignment horizontal="center" vertical="center"/>
    </xf>
    <xf numFmtId="338" fontId="264" fillId="92" borderId="67" xfId="0" applyNumberFormat="1" applyFont="1" applyFill="1" applyBorder="1" applyAlignment="1">
      <alignment horizontal="center" vertical="center"/>
    </xf>
    <xf numFmtId="338" fontId="264" fillId="92" borderId="0" xfId="0" applyNumberFormat="1" applyFont="1" applyFill="1" applyAlignment="1">
      <alignment horizontal="center" vertical="center"/>
    </xf>
    <xf numFmtId="338" fontId="264" fillId="92" borderId="68" xfId="0" applyNumberFormat="1" applyFont="1" applyFill="1" applyBorder="1" applyAlignment="1">
      <alignment horizontal="center" vertical="center"/>
    </xf>
    <xf numFmtId="338" fontId="265" fillId="92" borderId="67" xfId="0" applyNumberFormat="1" applyFont="1" applyFill="1" applyBorder="1" applyAlignment="1">
      <alignment horizontal="center" vertical="center"/>
    </xf>
    <xf numFmtId="338" fontId="265" fillId="92" borderId="68" xfId="0" applyNumberFormat="1" applyFont="1" applyFill="1" applyBorder="1" applyAlignment="1">
      <alignment horizontal="center" vertical="center"/>
    </xf>
    <xf numFmtId="3" fontId="265" fillId="0" borderId="66" xfId="2" applyNumberFormat="1" applyFont="1" applyBorder="1" applyAlignment="1">
      <alignment horizontal="center" vertical="center" wrapText="1"/>
    </xf>
    <xf numFmtId="3" fontId="264" fillId="0" borderId="0" xfId="2" applyNumberFormat="1" applyFont="1" applyAlignment="1">
      <alignment horizontal="center" vertical="center" wrapText="1"/>
    </xf>
    <xf numFmtId="3" fontId="265" fillId="0" borderId="2" xfId="2" applyNumberFormat="1" applyFont="1" applyBorder="1" applyAlignment="1">
      <alignment horizontal="center" vertical="center" wrapText="1"/>
    </xf>
    <xf numFmtId="3" fontId="264" fillId="0" borderId="2" xfId="2" applyNumberFormat="1" applyFont="1" applyBorder="1" applyAlignment="1">
      <alignment horizontal="center" vertical="center" wrapText="1"/>
    </xf>
    <xf numFmtId="3" fontId="265" fillId="91" borderId="2" xfId="2" applyNumberFormat="1" applyFont="1" applyFill="1" applyBorder="1" applyAlignment="1">
      <alignment horizontal="center" vertical="center" wrapText="1"/>
    </xf>
    <xf numFmtId="0" fontId="264" fillId="0" borderId="0" xfId="2" applyFont="1" applyAlignment="1">
      <alignment horizontal="center" vertical="center"/>
    </xf>
    <xf numFmtId="164" fontId="265" fillId="0" borderId="2" xfId="1" applyNumberFormat="1" applyFont="1" applyBorder="1" applyAlignment="1">
      <alignment horizontal="center" vertical="center" wrapText="1"/>
    </xf>
    <xf numFmtId="3" fontId="265" fillId="91" borderId="66" xfId="2" applyNumberFormat="1" applyFont="1" applyFill="1" applyBorder="1" applyAlignment="1">
      <alignment horizontal="center" vertical="center" wrapText="1"/>
    </xf>
    <xf numFmtId="3" fontId="264" fillId="91" borderId="0" xfId="2" applyNumberFormat="1" applyFont="1" applyFill="1" applyAlignment="1">
      <alignment horizontal="center" vertical="center" wrapText="1"/>
    </xf>
    <xf numFmtId="3" fontId="264" fillId="91" borderId="2" xfId="2" applyNumberFormat="1" applyFont="1" applyFill="1" applyBorder="1" applyAlignment="1">
      <alignment horizontal="center" vertical="center" wrapText="1"/>
    </xf>
    <xf numFmtId="164" fontId="265" fillId="91" borderId="2" xfId="1" applyNumberFormat="1" applyFont="1" applyFill="1" applyBorder="1" applyAlignment="1">
      <alignment horizontal="center" vertical="center" wrapText="1"/>
    </xf>
    <xf numFmtId="3" fontId="0" fillId="0" borderId="0" xfId="0" applyNumberFormat="1"/>
    <xf numFmtId="338" fontId="264" fillId="2" borderId="67" xfId="0" applyNumberFormat="1" applyFont="1" applyFill="1" applyBorder="1" applyAlignment="1">
      <alignment horizontal="center" vertical="center"/>
    </xf>
    <xf numFmtId="338" fontId="264" fillId="2" borderId="0" xfId="0" applyNumberFormat="1" applyFont="1" applyFill="1" applyAlignment="1">
      <alignment horizontal="center" vertical="center"/>
    </xf>
    <xf numFmtId="338" fontId="264"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1" fontId="259" fillId="92" borderId="67" xfId="0" applyNumberFormat="1" applyFont="1" applyFill="1" applyBorder="1" applyAlignment="1">
      <alignment horizontal="center" vertical="center"/>
    </xf>
    <xf numFmtId="1" fontId="259" fillId="2" borderId="67" xfId="0" applyNumberFormat="1" applyFont="1" applyFill="1" applyBorder="1" applyAlignment="1">
      <alignment horizontal="center" vertical="center"/>
    </xf>
    <xf numFmtId="338" fontId="265" fillId="2" borderId="68" xfId="0" applyNumberFormat="1" applyFont="1" applyFill="1" applyBorder="1" applyAlignment="1">
      <alignment horizontal="center" vertical="center"/>
    </xf>
    <xf numFmtId="1" fontId="266" fillId="2" borderId="67" xfId="0" applyNumberFormat="1" applyFont="1" applyFill="1" applyBorder="1" applyAlignment="1">
      <alignment horizontal="center" vertical="center"/>
    </xf>
    <xf numFmtId="338" fontId="255" fillId="2" borderId="68" xfId="0" applyNumberFormat="1" applyFont="1" applyFill="1" applyBorder="1" applyAlignment="1">
      <alignment horizontal="center" vertical="center"/>
    </xf>
    <xf numFmtId="3" fontId="253" fillId="92" borderId="0" xfId="0" applyNumberFormat="1" applyFont="1" applyFill="1" applyBorder="1" applyAlignment="1">
      <alignment vertical="center"/>
    </xf>
    <xf numFmtId="3" fontId="253" fillId="92" borderId="2" xfId="0" applyNumberFormat="1" applyFont="1" applyFill="1" applyBorder="1" applyAlignment="1">
      <alignment vertical="center"/>
    </xf>
    <xf numFmtId="3" fontId="255" fillId="92" borderId="70" xfId="0" applyNumberFormat="1" applyFont="1" applyFill="1" applyBorder="1" applyAlignment="1">
      <alignment vertical="center"/>
    </xf>
    <xf numFmtId="164" fontId="253" fillId="92" borderId="2" xfId="0" applyNumberFormat="1" applyFont="1" applyFill="1" applyBorder="1" applyAlignment="1">
      <alignment vertical="center"/>
    </xf>
    <xf numFmtId="164" fontId="253" fillId="92" borderId="66" xfId="0" applyNumberFormat="1" applyFont="1" applyFill="1" applyBorder="1" applyAlignment="1">
      <alignment vertical="center"/>
    </xf>
    <xf numFmtId="164" fontId="253" fillId="92" borderId="2" xfId="2" applyNumberFormat="1" applyFont="1" applyFill="1" applyBorder="1" applyAlignment="1">
      <alignment vertical="center"/>
    </xf>
    <xf numFmtId="164" fontId="0" fillId="0" borderId="0" xfId="0" applyNumberFormat="1" applyAlignment="1">
      <alignment horizontal="center" vertical="center"/>
    </xf>
    <xf numFmtId="339" fontId="267" fillId="2" borderId="2" xfId="1" applyNumberFormat="1" applyFont="1" applyFill="1" applyBorder="1" applyAlignment="1">
      <alignment horizontal="center" vertical="center" wrapText="1"/>
    </xf>
    <xf numFmtId="340" fontId="0" fillId="0" borderId="0" xfId="1" applyNumberFormat="1" applyFont="1" applyAlignment="1">
      <alignment horizontal="center" vertical="center"/>
    </xf>
    <xf numFmtId="3" fontId="7" fillId="0" borderId="0" xfId="0" applyNumberFormat="1" applyFont="1" applyAlignment="1">
      <alignment horizontal="left" vertical="center"/>
    </xf>
    <xf numFmtId="0" fontId="267" fillId="0" borderId="66" xfId="2" applyFont="1" applyFill="1" applyBorder="1" applyAlignment="1">
      <alignment vertical="center"/>
    </xf>
    <xf numFmtId="164" fontId="11" fillId="0" borderId="66" xfId="1" applyNumberFormat="1" applyFont="1" applyBorder="1" applyAlignment="1">
      <alignment horizontal="center" vertical="center" wrapText="1"/>
    </xf>
    <xf numFmtId="164" fontId="12" fillId="0" borderId="0" xfId="1" applyNumberFormat="1" applyFont="1" applyAlignment="1">
      <alignment horizontal="center" vertical="center" wrapText="1"/>
    </xf>
    <xf numFmtId="164" fontId="12" fillId="0" borderId="68" xfId="1" applyNumberFormat="1" applyFont="1" applyBorder="1" applyAlignment="1">
      <alignment horizontal="center" vertical="center" wrapText="1"/>
    </xf>
    <xf numFmtId="164" fontId="11" fillId="0" borderId="2" xfId="1" applyNumberFormat="1" applyFont="1" applyBorder="1" applyAlignment="1">
      <alignment horizontal="center" vertical="center" wrapText="1"/>
    </xf>
    <xf numFmtId="164" fontId="12" fillId="0" borderId="2" xfId="1" applyNumberFormat="1" applyFont="1" applyBorder="1" applyAlignment="1">
      <alignment horizontal="center" vertical="center" wrapText="1"/>
    </xf>
    <xf numFmtId="0" fontId="253" fillId="0" borderId="58" xfId="0" applyFont="1" applyBorder="1" applyAlignment="1">
      <alignment horizontal="left" vertical="center" wrapText="1"/>
    </xf>
    <xf numFmtId="0" fontId="253" fillId="0" borderId="59" xfId="0" applyFont="1" applyBorder="1" applyAlignment="1">
      <alignment horizontal="left" vertical="center"/>
    </xf>
    <xf numFmtId="0" fontId="253" fillId="0" borderId="60" xfId="0" applyFont="1" applyBorder="1" applyAlignment="1">
      <alignment horizontal="left" vertical="center"/>
    </xf>
    <xf numFmtId="0" fontId="253" fillId="0" borderId="61" xfId="0" applyFont="1" applyBorder="1" applyAlignment="1">
      <alignment horizontal="left" vertical="center"/>
    </xf>
    <xf numFmtId="0" fontId="253" fillId="0" borderId="0" xfId="0" applyFont="1" applyBorder="1" applyAlignment="1">
      <alignment horizontal="left" vertical="center"/>
    </xf>
    <xf numFmtId="0" fontId="253" fillId="0" borderId="62" xfId="0" applyFont="1" applyBorder="1" applyAlignment="1">
      <alignment horizontal="left" vertical="center"/>
    </xf>
    <xf numFmtId="0" fontId="253" fillId="0" borderId="63" xfId="0" applyFont="1" applyBorder="1" applyAlignment="1">
      <alignment horizontal="left" vertical="center"/>
    </xf>
    <xf numFmtId="0" fontId="253" fillId="0" borderId="54" xfId="0" applyFont="1" applyBorder="1" applyAlignment="1">
      <alignment horizontal="left" vertical="center"/>
    </xf>
    <xf numFmtId="0" fontId="253" fillId="0" borderId="64" xfId="0" applyFont="1" applyBorder="1" applyAlignment="1">
      <alignment horizontal="left" vertical="center"/>
    </xf>
    <xf numFmtId="0" fontId="262" fillId="0" borderId="0" xfId="2" applyFont="1" applyFill="1" applyAlignment="1">
      <alignment horizontal="left" vertical="center" wrapText="1"/>
    </xf>
    <xf numFmtId="3" fontId="255" fillId="91"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2"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6" name="Image 5">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93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4" name="Image 3">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85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3" name="Imag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5" name="Image 4">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B5" sqref="B5:M20"/>
    </sheetView>
  </sheetViews>
  <sheetFormatPr baseColWidth="10" defaultRowHeight="19.95" customHeight="1"/>
  <cols>
    <col min="1" max="1" width="2.6640625" customWidth="1"/>
    <col min="2" max="2" width="21.5546875" customWidth="1"/>
  </cols>
  <sheetData>
    <row r="1" spans="1:13" s="5" customFormat="1" ht="19.95" customHeight="1">
      <c r="A1" s="1"/>
      <c r="B1" s="1"/>
      <c r="I1" s="55"/>
    </row>
    <row r="2" spans="1:13" s="5" customFormat="1" ht="19.95" customHeight="1">
      <c r="A2" s="1"/>
      <c r="B2" s="1"/>
      <c r="I2" s="55"/>
    </row>
    <row r="3" spans="1:13" s="5" customFormat="1" ht="19.95" customHeight="1">
      <c r="A3" s="1"/>
      <c r="B3" s="1"/>
      <c r="I3" s="55"/>
    </row>
    <row r="4" spans="1:13" ht="34.950000000000003" customHeight="1" thickBot="1"/>
    <row r="5" spans="1:13" ht="19.95" customHeight="1" thickTop="1">
      <c r="B5" s="158" t="s">
        <v>66</v>
      </c>
      <c r="C5" s="159"/>
      <c r="D5" s="159"/>
      <c r="E5" s="159"/>
      <c r="F5" s="159"/>
      <c r="G5" s="159"/>
      <c r="H5" s="159"/>
      <c r="I5" s="159"/>
      <c r="J5" s="159"/>
      <c r="K5" s="159"/>
      <c r="L5" s="159"/>
      <c r="M5" s="160"/>
    </row>
    <row r="6" spans="1:13" ht="19.95" customHeight="1">
      <c r="B6" s="161"/>
      <c r="C6" s="162"/>
      <c r="D6" s="162"/>
      <c r="E6" s="162"/>
      <c r="F6" s="162"/>
      <c r="G6" s="162"/>
      <c r="H6" s="162"/>
      <c r="I6" s="162"/>
      <c r="J6" s="162"/>
      <c r="K6" s="162"/>
      <c r="L6" s="162"/>
      <c r="M6" s="163"/>
    </row>
    <row r="7" spans="1:13" ht="19.95" customHeight="1">
      <c r="B7" s="161"/>
      <c r="C7" s="162"/>
      <c r="D7" s="162"/>
      <c r="E7" s="162"/>
      <c r="F7" s="162"/>
      <c r="G7" s="162"/>
      <c r="H7" s="162"/>
      <c r="I7" s="162"/>
      <c r="J7" s="162"/>
      <c r="K7" s="162"/>
      <c r="L7" s="162"/>
      <c r="M7" s="163"/>
    </row>
    <row r="8" spans="1:13" ht="19.95" customHeight="1">
      <c r="B8" s="161"/>
      <c r="C8" s="162"/>
      <c r="D8" s="162"/>
      <c r="E8" s="162"/>
      <c r="F8" s="162"/>
      <c r="G8" s="162"/>
      <c r="H8" s="162"/>
      <c r="I8" s="162"/>
      <c r="J8" s="162"/>
      <c r="K8" s="162"/>
      <c r="L8" s="162"/>
      <c r="M8" s="163"/>
    </row>
    <row r="9" spans="1:13" ht="19.95" customHeight="1">
      <c r="B9" s="161"/>
      <c r="C9" s="162"/>
      <c r="D9" s="162"/>
      <c r="E9" s="162"/>
      <c r="F9" s="162"/>
      <c r="G9" s="162"/>
      <c r="H9" s="162"/>
      <c r="I9" s="162"/>
      <c r="J9" s="162"/>
      <c r="K9" s="162"/>
      <c r="L9" s="162"/>
      <c r="M9" s="163"/>
    </row>
    <row r="10" spans="1:13" ht="19.95" customHeight="1">
      <c r="B10" s="161"/>
      <c r="C10" s="162"/>
      <c r="D10" s="162"/>
      <c r="E10" s="162"/>
      <c r="F10" s="162"/>
      <c r="G10" s="162"/>
      <c r="H10" s="162"/>
      <c r="I10" s="162"/>
      <c r="J10" s="162"/>
      <c r="K10" s="162"/>
      <c r="L10" s="162"/>
      <c r="M10" s="163"/>
    </row>
    <row r="11" spans="1:13" ht="19.95" customHeight="1">
      <c r="B11" s="161"/>
      <c r="C11" s="162"/>
      <c r="D11" s="162"/>
      <c r="E11" s="162"/>
      <c r="F11" s="162"/>
      <c r="G11" s="162"/>
      <c r="H11" s="162"/>
      <c r="I11" s="162"/>
      <c r="J11" s="162"/>
      <c r="K11" s="162"/>
      <c r="L11" s="162"/>
      <c r="M11" s="163"/>
    </row>
    <row r="12" spans="1:13" ht="19.95" customHeight="1">
      <c r="B12" s="161"/>
      <c r="C12" s="162"/>
      <c r="D12" s="162"/>
      <c r="E12" s="162"/>
      <c r="F12" s="162"/>
      <c r="G12" s="162"/>
      <c r="H12" s="162"/>
      <c r="I12" s="162"/>
      <c r="J12" s="162"/>
      <c r="K12" s="162"/>
      <c r="L12" s="162"/>
      <c r="M12" s="163"/>
    </row>
    <row r="13" spans="1:13" ht="19.95" customHeight="1">
      <c r="B13" s="161"/>
      <c r="C13" s="162"/>
      <c r="D13" s="162"/>
      <c r="E13" s="162"/>
      <c r="F13" s="162"/>
      <c r="G13" s="162"/>
      <c r="H13" s="162"/>
      <c r="I13" s="162"/>
      <c r="J13" s="162"/>
      <c r="K13" s="162"/>
      <c r="L13" s="162"/>
      <c r="M13" s="163"/>
    </row>
    <row r="14" spans="1:13" ht="19.95" customHeight="1">
      <c r="B14" s="161"/>
      <c r="C14" s="162"/>
      <c r="D14" s="162"/>
      <c r="E14" s="162"/>
      <c r="F14" s="162"/>
      <c r="G14" s="162"/>
      <c r="H14" s="162"/>
      <c r="I14" s="162"/>
      <c r="J14" s="162"/>
      <c r="K14" s="162"/>
      <c r="L14" s="162"/>
      <c r="M14" s="163"/>
    </row>
    <row r="15" spans="1:13" ht="19.95" customHeight="1">
      <c r="B15" s="161"/>
      <c r="C15" s="162"/>
      <c r="D15" s="162"/>
      <c r="E15" s="162"/>
      <c r="F15" s="162"/>
      <c r="G15" s="162"/>
      <c r="H15" s="162"/>
      <c r="I15" s="162"/>
      <c r="J15" s="162"/>
      <c r="K15" s="162"/>
      <c r="L15" s="162"/>
      <c r="M15" s="163"/>
    </row>
    <row r="16" spans="1:13" ht="19.95" customHeight="1">
      <c r="B16" s="161"/>
      <c r="C16" s="162"/>
      <c r="D16" s="162"/>
      <c r="E16" s="162"/>
      <c r="F16" s="162"/>
      <c r="G16" s="162"/>
      <c r="H16" s="162"/>
      <c r="I16" s="162"/>
      <c r="J16" s="162"/>
      <c r="K16" s="162"/>
      <c r="L16" s="162"/>
      <c r="M16" s="163"/>
    </row>
    <row r="17" spans="2:13" ht="19.95" customHeight="1">
      <c r="B17" s="161"/>
      <c r="C17" s="162"/>
      <c r="D17" s="162"/>
      <c r="E17" s="162"/>
      <c r="F17" s="162"/>
      <c r="G17" s="162"/>
      <c r="H17" s="162"/>
      <c r="I17" s="162"/>
      <c r="J17" s="162"/>
      <c r="K17" s="162"/>
      <c r="L17" s="162"/>
      <c r="M17" s="163"/>
    </row>
    <row r="18" spans="2:13" ht="19.95" customHeight="1">
      <c r="B18" s="161"/>
      <c r="C18" s="162"/>
      <c r="D18" s="162"/>
      <c r="E18" s="162"/>
      <c r="F18" s="162"/>
      <c r="G18" s="162"/>
      <c r="H18" s="162"/>
      <c r="I18" s="162"/>
      <c r="J18" s="162"/>
      <c r="K18" s="162"/>
      <c r="L18" s="162"/>
      <c r="M18" s="163"/>
    </row>
    <row r="19" spans="2:13" ht="19.95" customHeight="1">
      <c r="B19" s="161"/>
      <c r="C19" s="162"/>
      <c r="D19" s="162"/>
      <c r="E19" s="162"/>
      <c r="F19" s="162"/>
      <c r="G19" s="162"/>
      <c r="H19" s="162"/>
      <c r="I19" s="162"/>
      <c r="J19" s="162"/>
      <c r="K19" s="162"/>
      <c r="L19" s="162"/>
      <c r="M19" s="163"/>
    </row>
    <row r="20" spans="2:13" ht="19.95" customHeight="1" thickBot="1">
      <c r="B20" s="164"/>
      <c r="C20" s="165"/>
      <c r="D20" s="165"/>
      <c r="E20" s="165"/>
      <c r="F20" s="165"/>
      <c r="G20" s="165"/>
      <c r="H20" s="165"/>
      <c r="I20" s="165"/>
      <c r="J20" s="165"/>
      <c r="K20" s="165"/>
      <c r="L20" s="165"/>
      <c r="M20" s="166"/>
    </row>
    <row r="21" spans="2:13" ht="19.95" customHeight="1" thickTop="1"/>
  </sheetData>
  <mergeCells count="1">
    <mergeCell ref="B5:M20"/>
  </mergeCells>
  <pageMargins left="0.25" right="0.25"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tabSelected="1" topLeftCell="B1" zoomScale="90" zoomScaleNormal="90" workbookViewId="0">
      <selection activeCell="B22" sqref="B22:L22"/>
    </sheetView>
  </sheetViews>
  <sheetFormatPr baseColWidth="10" defaultRowHeight="14.4"/>
  <cols>
    <col min="1" max="1" width="2.6640625" customWidth="1"/>
    <col min="2" max="2" width="36.88671875" bestFit="1" customWidth="1"/>
    <col min="3" max="12" width="8.6640625" style="87" customWidth="1"/>
  </cols>
  <sheetData>
    <row r="1" spans="1:14" s="5" customFormat="1" ht="19.95" customHeight="1">
      <c r="A1" s="1"/>
      <c r="B1" s="1"/>
    </row>
    <row r="2" spans="1:14" s="5" customFormat="1" ht="19.95" customHeight="1">
      <c r="A2" s="1"/>
      <c r="B2" s="1"/>
    </row>
    <row r="3" spans="1:14" s="5" customFormat="1" ht="19.95" customHeight="1">
      <c r="A3" s="1"/>
      <c r="B3" s="1"/>
    </row>
    <row r="4" spans="1:14" ht="35.1" customHeight="1">
      <c r="B4" s="77" t="s">
        <v>32</v>
      </c>
    </row>
    <row r="5" spans="1:14" ht="30" customHeight="1">
      <c r="B5" s="9" t="s">
        <v>20</v>
      </c>
      <c r="C5" s="2">
        <v>2015</v>
      </c>
      <c r="D5" s="2" t="s">
        <v>26</v>
      </c>
      <c r="E5" s="2">
        <v>2016</v>
      </c>
      <c r="F5" s="2" t="s">
        <v>27</v>
      </c>
      <c r="G5" s="2">
        <v>2017</v>
      </c>
      <c r="H5" s="2" t="s">
        <v>28</v>
      </c>
      <c r="I5" s="2">
        <v>2018</v>
      </c>
      <c r="J5" s="2" t="s">
        <v>29</v>
      </c>
      <c r="K5" s="2">
        <v>2019</v>
      </c>
      <c r="L5" s="2" t="s">
        <v>64</v>
      </c>
    </row>
    <row r="6" spans="1:14">
      <c r="B6" s="91"/>
      <c r="C6" s="92"/>
      <c r="D6" s="92"/>
      <c r="E6" s="92"/>
      <c r="F6" s="92"/>
      <c r="G6" s="92"/>
      <c r="H6" s="92"/>
      <c r="I6" s="92"/>
      <c r="J6" s="92"/>
      <c r="K6" s="92"/>
      <c r="L6" s="92"/>
      <c r="M6" s="90"/>
    </row>
    <row r="7" spans="1:14" ht="24.9" customHeight="1">
      <c r="B7" s="152" t="s">
        <v>67</v>
      </c>
      <c r="C7" s="83">
        <v>1780</v>
      </c>
      <c r="D7" s="119">
        <v>936.42499999999995</v>
      </c>
      <c r="E7" s="126">
        <v>1851.9880000000001</v>
      </c>
      <c r="F7" s="119">
        <v>1002.766</v>
      </c>
      <c r="G7" s="126">
        <v>2089.6060000000002</v>
      </c>
      <c r="H7" s="119">
        <v>1082.423</v>
      </c>
      <c r="I7" s="126">
        <v>2145.8049999999998</v>
      </c>
      <c r="J7" s="119">
        <v>1115.819</v>
      </c>
      <c r="K7" s="126">
        <v>2303</v>
      </c>
      <c r="L7" s="153">
        <f t="shared" ref="L7:L12" si="0">K7/I7-1</f>
        <v>7.3256889605532782E-2</v>
      </c>
      <c r="N7" s="130"/>
    </row>
    <row r="8" spans="1:14" ht="24.9" customHeight="1">
      <c r="B8" s="3" t="s">
        <v>2</v>
      </c>
      <c r="C8" s="84">
        <v>-1137</v>
      </c>
      <c r="D8" s="120">
        <v>-606.42100000000005</v>
      </c>
      <c r="E8" s="127">
        <v>-1171.597</v>
      </c>
      <c r="F8" s="120">
        <v>-632.298</v>
      </c>
      <c r="G8" s="127">
        <v>-1313.0809999999999</v>
      </c>
      <c r="H8" s="120">
        <v>-675.46400000000006</v>
      </c>
      <c r="I8" s="127">
        <v>-1394.211</v>
      </c>
      <c r="J8" s="120">
        <f>-708.439</f>
        <v>-708.43899999999996</v>
      </c>
      <c r="K8" s="127">
        <v>-1446</v>
      </c>
      <c r="L8" s="154">
        <f t="shared" si="0"/>
        <v>3.714574049408581E-2</v>
      </c>
      <c r="N8" s="130"/>
    </row>
    <row r="9" spans="1:14" ht="24.9" customHeight="1">
      <c r="B9" s="3" t="s">
        <v>30</v>
      </c>
      <c r="C9" s="84">
        <v>-99</v>
      </c>
      <c r="D9" s="120">
        <v>-50.887</v>
      </c>
      <c r="E9" s="127">
        <v>-110.69499999999999</v>
      </c>
      <c r="F9" s="120">
        <v>-55.572000000000003</v>
      </c>
      <c r="G9" s="127">
        <v>-114.291</v>
      </c>
      <c r="H9" s="120">
        <v>-58.106000000000002</v>
      </c>
      <c r="I9" s="127">
        <v>-119.31399999999999</v>
      </c>
      <c r="J9" s="120">
        <v>-64.188000000000002</v>
      </c>
      <c r="K9" s="127">
        <v>-133</v>
      </c>
      <c r="L9" s="155">
        <f t="shared" si="0"/>
        <v>0.11470573444859777</v>
      </c>
      <c r="N9" s="130"/>
    </row>
    <row r="10" spans="1:14" ht="24.9" customHeight="1">
      <c r="B10" s="7" t="s">
        <v>21</v>
      </c>
      <c r="C10" s="83">
        <v>545</v>
      </c>
      <c r="D10" s="121">
        <v>279.11700000000002</v>
      </c>
      <c r="E10" s="123">
        <v>569.69600000000003</v>
      </c>
      <c r="F10" s="121">
        <v>314.89600000000002</v>
      </c>
      <c r="G10" s="123">
        <v>662.23400000000004</v>
      </c>
      <c r="H10" s="121">
        <v>348.85300000000001</v>
      </c>
      <c r="I10" s="123">
        <v>632.28</v>
      </c>
      <c r="J10" s="121">
        <v>343.19200000000001</v>
      </c>
      <c r="K10" s="123">
        <v>724</v>
      </c>
      <c r="L10" s="155">
        <f t="shared" si="0"/>
        <v>0.14506231416461057</v>
      </c>
      <c r="N10" s="130"/>
    </row>
    <row r="11" spans="1:14" ht="24.9" customHeight="1">
      <c r="B11" s="3" t="s">
        <v>31</v>
      </c>
      <c r="C11" s="84">
        <v>-108</v>
      </c>
      <c r="D11" s="120">
        <v>-26.041</v>
      </c>
      <c r="E11" s="127">
        <v>-103.21</v>
      </c>
      <c r="F11" s="120">
        <v>-25.332999999999998</v>
      </c>
      <c r="G11" s="127">
        <v>-52.731000000000002</v>
      </c>
      <c r="H11" s="120">
        <v>-37.662999999999997</v>
      </c>
      <c r="I11" s="127">
        <v>-63.679000000000002</v>
      </c>
      <c r="J11" s="120">
        <v>-33.729999999999997</v>
      </c>
      <c r="K11" s="127">
        <v>-99</v>
      </c>
      <c r="L11" s="154">
        <f t="shared" si="0"/>
        <v>0.55467265503541197</v>
      </c>
      <c r="N11" s="130"/>
    </row>
    <row r="12" spans="1:14" ht="24.9" customHeight="1">
      <c r="B12" s="8" t="s">
        <v>22</v>
      </c>
      <c r="C12" s="83">
        <v>437</v>
      </c>
      <c r="D12" s="121">
        <v>253.07599999999999</v>
      </c>
      <c r="E12" s="123">
        <v>466.48599999999999</v>
      </c>
      <c r="F12" s="121">
        <v>289.56299999999999</v>
      </c>
      <c r="G12" s="123">
        <v>609.50300000000004</v>
      </c>
      <c r="H12" s="121">
        <v>311.19</v>
      </c>
      <c r="I12" s="123">
        <v>568.601</v>
      </c>
      <c r="J12" s="121">
        <v>309.46199999999999</v>
      </c>
      <c r="K12" s="123">
        <v>626</v>
      </c>
      <c r="L12" s="156">
        <f t="shared" si="0"/>
        <v>0.10094776477705802</v>
      </c>
      <c r="N12" s="130"/>
    </row>
    <row r="13" spans="1:14" ht="24.9" customHeight="1">
      <c r="B13" s="4" t="s">
        <v>34</v>
      </c>
      <c r="C13" s="84">
        <v>4</v>
      </c>
      <c r="D13" s="120">
        <v>4.9589999999999996</v>
      </c>
      <c r="E13" s="127">
        <v>10.061999999999999</v>
      </c>
      <c r="F13" s="120">
        <v>1.6739999999999999</v>
      </c>
      <c r="G13" s="127">
        <v>23.919</v>
      </c>
      <c r="H13" s="120">
        <v>6.5460000000000003</v>
      </c>
      <c r="I13" s="127">
        <v>0.248</v>
      </c>
      <c r="J13" s="120">
        <f>0.434</f>
        <v>0.434</v>
      </c>
      <c r="K13" s="127">
        <v>-1.837</v>
      </c>
      <c r="L13" s="154"/>
      <c r="N13" s="130"/>
    </row>
    <row r="14" spans="1:14" ht="24.9" customHeight="1">
      <c r="B14" s="3" t="s">
        <v>0</v>
      </c>
      <c r="C14" s="84">
        <v>2</v>
      </c>
      <c r="D14" s="120">
        <v>-3.1829999999999998</v>
      </c>
      <c r="E14" s="127">
        <v>-3.3460000000000001</v>
      </c>
      <c r="F14" s="120">
        <v>-2.032</v>
      </c>
      <c r="G14" s="127">
        <v>-2.4289999999999998</v>
      </c>
      <c r="H14" s="120">
        <v>0.47399999999999998</v>
      </c>
      <c r="I14" s="127">
        <v>4.8289999999999997</v>
      </c>
      <c r="J14" s="120">
        <f>23.789</f>
        <v>23.789000000000001</v>
      </c>
      <c r="K14" s="127">
        <v>1.918512</v>
      </c>
      <c r="L14" s="154" t="s">
        <v>33</v>
      </c>
      <c r="N14" s="130"/>
    </row>
    <row r="15" spans="1:14" ht="24.9" customHeight="1">
      <c r="B15" s="3" t="s">
        <v>1</v>
      </c>
      <c r="C15" s="84">
        <v>0</v>
      </c>
      <c r="D15" s="120">
        <v>0</v>
      </c>
      <c r="E15" s="127">
        <v>0</v>
      </c>
      <c r="F15" s="120">
        <v>0</v>
      </c>
      <c r="G15" s="127">
        <v>0</v>
      </c>
      <c r="H15" s="120">
        <v>19.626000000000001</v>
      </c>
      <c r="I15" s="127">
        <v>19.548999999999999</v>
      </c>
      <c r="J15" s="120">
        <v>0</v>
      </c>
      <c r="K15" s="127">
        <v>0</v>
      </c>
      <c r="L15" s="154" t="s">
        <v>33</v>
      </c>
      <c r="N15" s="130"/>
    </row>
    <row r="16" spans="1:14" ht="24.9" customHeight="1">
      <c r="B16" s="3" t="s">
        <v>23</v>
      </c>
      <c r="C16" s="84">
        <v>-147</v>
      </c>
      <c r="D16" s="120">
        <v>-68.144000000000005</v>
      </c>
      <c r="E16" s="127">
        <v>-136.86600000000001</v>
      </c>
      <c r="F16" s="120">
        <v>-95.825999999999993</v>
      </c>
      <c r="G16" s="127">
        <v>-202.751</v>
      </c>
      <c r="H16" s="120">
        <v>-91.284999999999997</v>
      </c>
      <c r="I16" s="127">
        <v>-155.69499999999999</v>
      </c>
      <c r="J16" s="120">
        <v>-89.47</v>
      </c>
      <c r="K16" s="127">
        <v>-132</v>
      </c>
      <c r="L16" s="154">
        <f>K16/I16-1</f>
        <v>-0.15218857381418793</v>
      </c>
      <c r="N16" s="130"/>
    </row>
    <row r="17" spans="2:14" ht="24.9" customHeight="1">
      <c r="B17" s="6" t="s">
        <v>24</v>
      </c>
      <c r="C17" s="85">
        <v>296</v>
      </c>
      <c r="D17" s="122">
        <v>186.708</v>
      </c>
      <c r="E17" s="128">
        <v>336.33600000000001</v>
      </c>
      <c r="F17" s="122">
        <v>193.37899999999999</v>
      </c>
      <c r="G17" s="128">
        <v>428.24200000000002</v>
      </c>
      <c r="H17" s="122">
        <v>246.55099999999999</v>
      </c>
      <c r="I17" s="128">
        <v>437.53199999999998</v>
      </c>
      <c r="J17" s="122">
        <v>244</v>
      </c>
      <c r="K17" s="128">
        <v>511</v>
      </c>
      <c r="L17" s="157">
        <f>K17/I17-1</f>
        <v>0.16791457539105714</v>
      </c>
      <c r="N17" s="130"/>
    </row>
    <row r="18" spans="2:14" ht="24.9" customHeight="1">
      <c r="B18" s="10" t="s">
        <v>25</v>
      </c>
      <c r="C18" s="83">
        <v>296</v>
      </c>
      <c r="D18" s="123">
        <v>186.69800000000001</v>
      </c>
      <c r="E18" s="123">
        <v>336.18700000000001</v>
      </c>
      <c r="F18" s="123">
        <v>193.262</v>
      </c>
      <c r="G18" s="123">
        <v>428.12099999999998</v>
      </c>
      <c r="H18" s="123">
        <v>246.511</v>
      </c>
      <c r="I18" s="123">
        <v>437.28800000000001</v>
      </c>
      <c r="J18" s="123">
        <v>244.35900000000001</v>
      </c>
      <c r="K18" s="123">
        <v>511</v>
      </c>
      <c r="L18" s="129">
        <f>K18/I18-1</f>
        <v>0.16856625381899337</v>
      </c>
      <c r="N18" s="130"/>
    </row>
    <row r="19" spans="2:14">
      <c r="B19" s="5"/>
      <c r="C19" s="82"/>
      <c r="D19" s="124"/>
      <c r="E19" s="124"/>
      <c r="F19" s="124"/>
      <c r="G19" s="124"/>
      <c r="H19" s="124"/>
      <c r="I19" s="124"/>
      <c r="J19" s="124"/>
      <c r="K19" s="124"/>
      <c r="L19" s="82"/>
    </row>
    <row r="20" spans="2:14" ht="24.9" customHeight="1">
      <c r="B20" s="8" t="s">
        <v>35</v>
      </c>
      <c r="C20" s="86">
        <v>0.69516310461192354</v>
      </c>
      <c r="D20" s="125">
        <v>0.70193341698480927</v>
      </c>
      <c r="E20" s="129">
        <v>0.69238677572424867</v>
      </c>
      <c r="F20" s="125">
        <v>0.68597259978898373</v>
      </c>
      <c r="G20" s="129">
        <v>0.68308188242185353</v>
      </c>
      <c r="H20" s="125">
        <v>0.67771102424837615</v>
      </c>
      <c r="I20" s="129">
        <v>0.70534135207998871</v>
      </c>
      <c r="J20" s="125">
        <v>0.69242562724014334</v>
      </c>
      <c r="K20" s="129">
        <v>0.68500000000000005</v>
      </c>
      <c r="L20" s="149">
        <v>2</v>
      </c>
    </row>
    <row r="21" spans="2:14">
      <c r="C21" s="103"/>
      <c r="D21" s="103"/>
      <c r="E21" s="103"/>
      <c r="F21" s="103"/>
      <c r="G21" s="103"/>
      <c r="H21" s="103"/>
      <c r="I21" s="150"/>
      <c r="J21" s="103"/>
      <c r="L21" s="148"/>
    </row>
    <row r="22" spans="2:14" ht="42.75" customHeight="1">
      <c r="B22" s="167" t="s">
        <v>68</v>
      </c>
      <c r="C22" s="167"/>
      <c r="D22" s="167"/>
      <c r="E22" s="167"/>
      <c r="F22" s="167"/>
      <c r="G22" s="167"/>
      <c r="H22" s="167"/>
      <c r="I22" s="167"/>
      <c r="J22" s="167"/>
      <c r="K22" s="167"/>
      <c r="L22" s="167"/>
    </row>
  </sheetData>
  <mergeCells count="1">
    <mergeCell ref="B22:L2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topLeftCell="C13" zoomScale="80" zoomScaleNormal="80" workbookViewId="0">
      <selection activeCell="M27" sqref="M27:M38"/>
    </sheetView>
  </sheetViews>
  <sheetFormatPr baseColWidth="10" defaultColWidth="11.44140625" defaultRowHeight="13.2"/>
  <cols>
    <col min="1" max="1" width="2.6640625" style="35" customWidth="1"/>
    <col min="2" max="2" width="55.109375" style="35" customWidth="1"/>
    <col min="3" max="3" width="12" style="35" customWidth="1"/>
    <col min="4" max="7" width="10.6640625" style="35" customWidth="1"/>
    <col min="8" max="8" width="2.88671875" style="54" customWidth="1"/>
    <col min="9" max="13" width="10.6640625" style="35" customWidth="1"/>
    <col min="14" max="14" width="11.44140625" style="35"/>
    <col min="15" max="15" width="17.33203125" style="35" customWidth="1"/>
    <col min="16" max="16384" width="11.44140625" style="35"/>
  </cols>
  <sheetData>
    <row r="1" spans="1:13" s="5" customFormat="1" ht="19.95" customHeight="1">
      <c r="A1" s="1"/>
      <c r="B1" s="1"/>
      <c r="H1" s="55"/>
    </row>
    <row r="2" spans="1:13" s="5" customFormat="1" ht="19.95" customHeight="1">
      <c r="A2" s="1"/>
      <c r="B2" s="1"/>
      <c r="H2" s="55"/>
    </row>
    <row r="3" spans="1:13" s="5" customFormat="1" ht="19.95" customHeight="1">
      <c r="A3" s="1"/>
      <c r="B3" s="1"/>
      <c r="H3" s="55"/>
    </row>
    <row r="4" spans="1:13" s="5" customFormat="1" ht="34.950000000000003" customHeight="1">
      <c r="B4" s="28" t="s">
        <v>46</v>
      </c>
      <c r="H4" s="55"/>
    </row>
    <row r="5" spans="1:13" s="5" customFormat="1" ht="19.95" customHeight="1">
      <c r="B5" s="28"/>
      <c r="C5" s="168" t="s">
        <v>47</v>
      </c>
      <c r="D5" s="168"/>
      <c r="E5" s="168"/>
      <c r="F5" s="168"/>
      <c r="G5" s="168"/>
      <c r="H5" s="56"/>
      <c r="I5" s="168" t="s">
        <v>48</v>
      </c>
      <c r="J5" s="168"/>
      <c r="K5" s="168"/>
      <c r="L5" s="168"/>
      <c r="M5" s="168"/>
    </row>
    <row r="6" spans="1:13" s="30" customFormat="1" ht="10.199999999999999" customHeight="1">
      <c r="B6" s="28"/>
      <c r="C6" s="31"/>
      <c r="D6" s="31"/>
      <c r="E6" s="31"/>
      <c r="F6" s="31"/>
      <c r="G6" s="31"/>
      <c r="H6" s="57"/>
    </row>
    <row r="7" spans="1:13" s="13" customFormat="1" ht="30" customHeight="1">
      <c r="B7" s="9" t="s">
        <v>49</v>
      </c>
      <c r="C7" s="29">
        <v>42339</v>
      </c>
      <c r="D7" s="29">
        <v>42522</v>
      </c>
      <c r="E7" s="29">
        <v>42705</v>
      </c>
      <c r="F7" s="29">
        <v>42887</v>
      </c>
      <c r="G7" s="29">
        <v>43070</v>
      </c>
      <c r="H7" s="58"/>
      <c r="I7" s="29">
        <v>43101</v>
      </c>
      <c r="J7" s="29">
        <v>43252</v>
      </c>
      <c r="K7" s="29">
        <v>43435</v>
      </c>
      <c r="L7" s="29">
        <v>43617</v>
      </c>
      <c r="M7" s="29">
        <v>43800</v>
      </c>
    </row>
    <row r="8" spans="1:13" s="32" customFormat="1" ht="15" customHeight="1">
      <c r="B8" s="33"/>
      <c r="C8" s="31"/>
      <c r="D8" s="31"/>
      <c r="E8" s="31"/>
      <c r="F8" s="31"/>
      <c r="G8" s="31"/>
      <c r="H8" s="61"/>
      <c r="I8" s="31"/>
      <c r="J8" s="31"/>
      <c r="K8" s="34"/>
      <c r="L8" s="31"/>
      <c r="M8" s="34"/>
    </row>
    <row r="9" spans="1:13" s="13" customFormat="1" ht="24.9" customHeight="1">
      <c r="B9" s="16" t="s">
        <v>6</v>
      </c>
      <c r="C9" s="41">
        <v>2113</v>
      </c>
      <c r="D9" s="50">
        <v>1827</v>
      </c>
      <c r="E9" s="41">
        <v>3617</v>
      </c>
      <c r="F9" s="50">
        <v>2938</v>
      </c>
      <c r="G9" s="44">
        <f>4182765/1000</f>
        <v>4182.7650000000003</v>
      </c>
      <c r="H9" s="62"/>
      <c r="I9" s="131">
        <v>4183</v>
      </c>
      <c r="J9" s="44">
        <v>4168</v>
      </c>
      <c r="K9" s="134">
        <v>3236.5880000000002</v>
      </c>
      <c r="L9" s="114">
        <v>6148</v>
      </c>
      <c r="M9" s="134">
        <v>10084</v>
      </c>
    </row>
    <row r="10" spans="1:13" s="13" customFormat="1" ht="24.9" customHeight="1">
      <c r="B10" s="16" t="s">
        <v>7</v>
      </c>
      <c r="C10" s="41">
        <v>14689</v>
      </c>
      <c r="D10" s="50">
        <v>16659</v>
      </c>
      <c r="E10" s="41">
        <v>18370</v>
      </c>
      <c r="F10" s="50">
        <v>22580</v>
      </c>
      <c r="G10" s="44">
        <v>22982</v>
      </c>
      <c r="H10" s="62"/>
      <c r="I10" s="131">
        <v>1121</v>
      </c>
      <c r="J10" s="44">
        <v>1023</v>
      </c>
      <c r="K10" s="134">
        <v>1179.2629999999999</v>
      </c>
      <c r="L10" s="114">
        <v>1420</v>
      </c>
      <c r="M10" s="134">
        <v>1481</v>
      </c>
    </row>
    <row r="11" spans="1:13" s="13" customFormat="1" ht="24.9" customHeight="1">
      <c r="B11" s="15" t="s">
        <v>8</v>
      </c>
      <c r="C11" s="42">
        <v>814</v>
      </c>
      <c r="D11" s="51">
        <v>928</v>
      </c>
      <c r="E11" s="42">
        <v>833</v>
      </c>
      <c r="F11" s="51">
        <v>702</v>
      </c>
      <c r="G11" s="45">
        <v>685.923</v>
      </c>
      <c r="H11" s="62"/>
      <c r="I11" s="132">
        <v>686</v>
      </c>
      <c r="J11" s="45">
        <v>664</v>
      </c>
      <c r="K11" s="135">
        <v>692.56399999999996</v>
      </c>
      <c r="L11" s="115">
        <v>1053</v>
      </c>
      <c r="M11" s="135">
        <v>1082</v>
      </c>
    </row>
    <row r="12" spans="1:13" s="13" customFormat="1" ht="24.9" customHeight="1">
      <c r="B12" s="16" t="s">
        <v>9</v>
      </c>
      <c r="C12" s="41" t="s">
        <v>18</v>
      </c>
      <c r="D12" s="50" t="s">
        <v>18</v>
      </c>
      <c r="E12" s="41" t="s">
        <v>18</v>
      </c>
      <c r="F12" s="50" t="s">
        <v>18</v>
      </c>
      <c r="G12" s="44" t="s">
        <v>18</v>
      </c>
      <c r="H12" s="62"/>
      <c r="I12" s="131">
        <v>10608</v>
      </c>
      <c r="J12" s="44">
        <v>10013</v>
      </c>
      <c r="K12" s="134">
        <v>11323.695</v>
      </c>
      <c r="L12" s="114">
        <v>9742</v>
      </c>
      <c r="M12" s="134">
        <v>9655</v>
      </c>
    </row>
    <row r="13" spans="1:13" s="13" customFormat="1" ht="24.9" customHeight="1">
      <c r="B13" s="15" t="s">
        <v>10</v>
      </c>
      <c r="C13" s="42">
        <v>36268</v>
      </c>
      <c r="D13" s="51">
        <v>39823</v>
      </c>
      <c r="E13" s="42">
        <v>38973</v>
      </c>
      <c r="F13" s="51">
        <v>38996</v>
      </c>
      <c r="G13" s="45">
        <v>38031</v>
      </c>
      <c r="H13" s="62"/>
      <c r="I13" s="132" t="s">
        <v>18</v>
      </c>
      <c r="J13" s="45" t="s">
        <v>18</v>
      </c>
      <c r="K13" s="135" t="s">
        <v>18</v>
      </c>
      <c r="L13" s="115" t="s">
        <v>18</v>
      </c>
      <c r="M13" s="135" t="s">
        <v>18</v>
      </c>
    </row>
    <row r="14" spans="1:13" s="13" customFormat="1" ht="24.9" customHeight="1">
      <c r="B14" s="16" t="s">
        <v>11</v>
      </c>
      <c r="C14" s="41" t="s">
        <v>18</v>
      </c>
      <c r="D14" s="50" t="s">
        <v>18</v>
      </c>
      <c r="E14" s="41" t="s">
        <v>18</v>
      </c>
      <c r="F14" s="50" t="s">
        <v>18</v>
      </c>
      <c r="G14" s="44" t="s">
        <v>18</v>
      </c>
      <c r="H14" s="62"/>
      <c r="I14" s="131">
        <v>158</v>
      </c>
      <c r="J14" s="44">
        <v>149</v>
      </c>
      <c r="K14" s="134">
        <v>163.94900000000001</v>
      </c>
      <c r="L14" s="114">
        <v>440</v>
      </c>
      <c r="M14" s="134">
        <v>635</v>
      </c>
    </row>
    <row r="15" spans="1:13" s="13" customFormat="1" ht="24.9" customHeight="1">
      <c r="B15" s="17" t="s">
        <v>12</v>
      </c>
      <c r="C15" s="42">
        <v>7040</v>
      </c>
      <c r="D15" s="51">
        <v>8547</v>
      </c>
      <c r="E15" s="42">
        <v>6944</v>
      </c>
      <c r="F15" s="51">
        <v>7346</v>
      </c>
      <c r="G15" s="45">
        <v>7259</v>
      </c>
      <c r="H15" s="62"/>
      <c r="I15" s="132">
        <v>7600</v>
      </c>
      <c r="J15" s="45">
        <v>8379</v>
      </c>
      <c r="K15" s="135">
        <v>8986.8330000000005</v>
      </c>
      <c r="L15" s="114">
        <v>9721</v>
      </c>
      <c r="M15" s="135">
        <v>9785</v>
      </c>
    </row>
    <row r="16" spans="1:13" s="13" customFormat="1" ht="24.9" customHeight="1">
      <c r="B16" s="16" t="s">
        <v>19</v>
      </c>
      <c r="C16" s="41">
        <v>44368</v>
      </c>
      <c r="D16" s="50">
        <v>46005</v>
      </c>
      <c r="E16" s="41">
        <v>46656</v>
      </c>
      <c r="F16" s="50">
        <v>48175</v>
      </c>
      <c r="G16" s="44">
        <v>50483</v>
      </c>
      <c r="H16" s="62"/>
      <c r="I16" s="131">
        <v>50136</v>
      </c>
      <c r="J16" s="44">
        <v>52825</v>
      </c>
      <c r="K16" s="134">
        <v>55574.536</v>
      </c>
      <c r="L16" s="72">
        <v>59053</v>
      </c>
      <c r="M16" s="134">
        <v>62445</v>
      </c>
    </row>
    <row r="17" spans="2:14" s="13" customFormat="1" ht="24.9" customHeight="1">
      <c r="B17" s="74" t="s">
        <v>13</v>
      </c>
      <c r="C17" s="72">
        <v>327</v>
      </c>
      <c r="D17" s="73">
        <v>449</v>
      </c>
      <c r="E17" s="72">
        <v>363</v>
      </c>
      <c r="F17" s="73">
        <v>22</v>
      </c>
      <c r="G17" s="76">
        <v>265</v>
      </c>
      <c r="H17" s="62"/>
      <c r="I17" s="131">
        <v>265</v>
      </c>
      <c r="J17" s="76">
        <v>262</v>
      </c>
      <c r="K17" s="136">
        <v>299</v>
      </c>
      <c r="L17" s="116">
        <v>774</v>
      </c>
      <c r="M17" s="136">
        <v>791</v>
      </c>
    </row>
    <row r="18" spans="2:14" s="13" customFormat="1" ht="24.9" customHeight="1">
      <c r="B18" s="52" t="s">
        <v>14</v>
      </c>
      <c r="C18" s="41">
        <v>152</v>
      </c>
      <c r="D18" s="66">
        <v>142</v>
      </c>
      <c r="E18" s="71">
        <v>117</v>
      </c>
      <c r="F18" s="66">
        <v>106</v>
      </c>
      <c r="G18" s="44">
        <v>101</v>
      </c>
      <c r="H18" s="62"/>
      <c r="I18" s="131" t="s">
        <v>18</v>
      </c>
      <c r="J18" s="44" t="s">
        <v>18</v>
      </c>
      <c r="K18" s="134" t="s">
        <v>18</v>
      </c>
      <c r="L18" s="114" t="s">
        <v>18</v>
      </c>
      <c r="M18" s="134" t="s">
        <v>18</v>
      </c>
    </row>
    <row r="19" spans="2:14" s="13" customFormat="1" ht="24.9" customHeight="1">
      <c r="B19" s="74" t="s">
        <v>15</v>
      </c>
      <c r="C19" s="72" t="s">
        <v>18</v>
      </c>
      <c r="D19" s="50" t="s">
        <v>18</v>
      </c>
      <c r="E19" s="41" t="s">
        <v>18</v>
      </c>
      <c r="F19" s="50" t="s">
        <v>18</v>
      </c>
      <c r="G19" s="76" t="s">
        <v>18</v>
      </c>
      <c r="H19" s="62"/>
      <c r="I19" s="133">
        <v>50600</v>
      </c>
      <c r="J19" s="76">
        <v>52396</v>
      </c>
      <c r="K19" s="136">
        <v>50190</v>
      </c>
      <c r="L19" s="116">
        <v>55947</v>
      </c>
      <c r="M19" s="136">
        <v>58172</v>
      </c>
    </row>
    <row r="20" spans="2:14" s="13" customFormat="1" ht="24.9" customHeight="1">
      <c r="B20" s="74" t="s">
        <v>54</v>
      </c>
      <c r="C20" s="72">
        <v>2740</v>
      </c>
      <c r="D20" s="73">
        <v>3007</v>
      </c>
      <c r="E20" s="72">
        <v>2783</v>
      </c>
      <c r="F20" s="73">
        <v>2452</v>
      </c>
      <c r="G20" s="76">
        <v>2625</v>
      </c>
      <c r="H20" s="104"/>
      <c r="I20" s="133">
        <v>1569</v>
      </c>
      <c r="J20" s="76">
        <v>1601</v>
      </c>
      <c r="K20" s="136">
        <v>1887</v>
      </c>
      <c r="L20" s="116">
        <v>1643</v>
      </c>
      <c r="M20" s="136">
        <v>1500</v>
      </c>
      <c r="N20" s="151"/>
    </row>
    <row r="21" spans="2:14" s="13" customFormat="1" ht="24.9" customHeight="1">
      <c r="B21" s="74" t="s">
        <v>65</v>
      </c>
      <c r="C21" s="72">
        <v>1153</v>
      </c>
      <c r="D21" s="73">
        <v>1223</v>
      </c>
      <c r="E21" s="72">
        <v>1196</v>
      </c>
      <c r="F21" s="73">
        <v>1207</v>
      </c>
      <c r="G21" s="76">
        <v>1196</v>
      </c>
      <c r="H21" s="62"/>
      <c r="I21" s="133">
        <v>850</v>
      </c>
      <c r="J21" s="76">
        <v>849</v>
      </c>
      <c r="K21" s="136">
        <v>848</v>
      </c>
      <c r="L21" s="116">
        <v>932</v>
      </c>
      <c r="M21" s="136">
        <v>945</v>
      </c>
    </row>
    <row r="22" spans="2:14" s="13" customFormat="1" ht="24.9" customHeight="1">
      <c r="B22" s="17" t="s">
        <v>53</v>
      </c>
      <c r="C22" s="42">
        <v>449</v>
      </c>
      <c r="D22" s="51">
        <v>542</v>
      </c>
      <c r="E22" s="42">
        <v>542.24599999999998</v>
      </c>
      <c r="F22" s="51">
        <v>542</v>
      </c>
      <c r="G22" s="45">
        <v>572.68399999999997</v>
      </c>
      <c r="H22" s="62"/>
      <c r="I22" s="132">
        <v>573</v>
      </c>
      <c r="J22" s="45">
        <v>571</v>
      </c>
      <c r="K22" s="135">
        <v>538.46100000000001</v>
      </c>
      <c r="L22" s="115">
        <v>538</v>
      </c>
      <c r="M22" s="135">
        <v>567</v>
      </c>
    </row>
    <row r="23" spans="2:14" s="13" customFormat="1" ht="24.9" customHeight="1">
      <c r="B23" s="47" t="s">
        <v>51</v>
      </c>
      <c r="C23" s="43">
        <f>110111.801</f>
        <v>110111.80100000001</v>
      </c>
      <c r="D23" s="43">
        <v>119152.399</v>
      </c>
      <c r="E23" s="43">
        <v>120392.92600000001</v>
      </c>
      <c r="F23" s="43">
        <v>125065.912</v>
      </c>
      <c r="G23" s="46">
        <v>128384.77899999999</v>
      </c>
      <c r="H23" s="63"/>
      <c r="I23" s="117">
        <v>128346.56</v>
      </c>
      <c r="J23" s="46">
        <v>132900</v>
      </c>
      <c r="K23" s="48">
        <v>134920.302</v>
      </c>
      <c r="L23" s="117">
        <v>147409.266</v>
      </c>
      <c r="M23" s="48">
        <v>157142</v>
      </c>
    </row>
    <row r="24" spans="2:14" s="38" customFormat="1" ht="19.95" customHeight="1">
      <c r="B24" s="39"/>
      <c r="C24" s="40"/>
      <c r="D24" s="40"/>
      <c r="E24" s="40"/>
      <c r="F24" s="40"/>
      <c r="G24" s="40"/>
      <c r="H24" s="64"/>
      <c r="I24" s="40"/>
      <c r="J24" s="40"/>
      <c r="K24" s="40"/>
      <c r="L24" s="40"/>
      <c r="M24" s="40"/>
    </row>
    <row r="25" spans="2:14" s="13" customFormat="1" ht="30" customHeight="1">
      <c r="B25" s="9" t="s">
        <v>50</v>
      </c>
      <c r="C25" s="29">
        <v>42339</v>
      </c>
      <c r="D25" s="29">
        <v>42522</v>
      </c>
      <c r="E25" s="29">
        <v>42705</v>
      </c>
      <c r="F25" s="29">
        <v>42887</v>
      </c>
      <c r="G25" s="29">
        <v>43070</v>
      </c>
      <c r="H25" s="65"/>
      <c r="I25" s="29">
        <v>43101</v>
      </c>
      <c r="J25" s="29">
        <v>43252</v>
      </c>
      <c r="K25" s="29">
        <v>43435</v>
      </c>
      <c r="L25" s="29">
        <v>43617</v>
      </c>
      <c r="M25" s="29">
        <v>43800</v>
      </c>
    </row>
    <row r="26" spans="2:14" s="53" customFormat="1" ht="15" customHeight="1">
      <c r="B26" s="69"/>
      <c r="C26" s="70"/>
      <c r="D26" s="70"/>
      <c r="E26" s="70"/>
      <c r="F26" s="70"/>
      <c r="G26" s="70"/>
      <c r="H26" s="65"/>
      <c r="I26" s="70"/>
      <c r="J26" s="70"/>
      <c r="K26" s="70"/>
      <c r="L26" s="70"/>
      <c r="M26" s="70"/>
    </row>
    <row r="27" spans="2:14" s="13" customFormat="1" ht="24.9" customHeight="1">
      <c r="B27" s="49" t="s">
        <v>57</v>
      </c>
      <c r="C27" s="41">
        <v>570</v>
      </c>
      <c r="D27" s="50">
        <v>774</v>
      </c>
      <c r="E27" s="41">
        <v>615</v>
      </c>
      <c r="F27" s="50">
        <v>514</v>
      </c>
      <c r="G27" s="41">
        <v>610</v>
      </c>
      <c r="H27" s="66"/>
      <c r="I27" s="131">
        <v>559</v>
      </c>
      <c r="J27" s="44">
        <v>560</v>
      </c>
      <c r="K27" s="59">
        <v>811</v>
      </c>
      <c r="L27" s="114">
        <v>1007</v>
      </c>
      <c r="M27" s="59">
        <v>1173</v>
      </c>
    </row>
    <row r="28" spans="2:14" s="13" customFormat="1" ht="24.9" customHeight="1">
      <c r="B28" s="16" t="s">
        <v>58</v>
      </c>
      <c r="C28" s="41">
        <v>504</v>
      </c>
      <c r="D28" s="50">
        <v>649</v>
      </c>
      <c r="E28" s="41">
        <v>512</v>
      </c>
      <c r="F28" s="50">
        <v>428</v>
      </c>
      <c r="G28" s="41">
        <v>399</v>
      </c>
      <c r="H28" s="66"/>
      <c r="I28" s="131">
        <v>399</v>
      </c>
      <c r="J28" s="44">
        <v>393</v>
      </c>
      <c r="K28" s="59">
        <v>428</v>
      </c>
      <c r="L28" s="114">
        <v>972</v>
      </c>
      <c r="M28" s="59">
        <v>1044</v>
      </c>
    </row>
    <row r="29" spans="2:14" s="13" customFormat="1" ht="24.9" customHeight="1">
      <c r="B29" s="37" t="s">
        <v>3</v>
      </c>
      <c r="C29" s="72">
        <v>13780</v>
      </c>
      <c r="D29" s="73">
        <v>13635</v>
      </c>
      <c r="E29" s="72">
        <v>12870</v>
      </c>
      <c r="F29" s="73">
        <v>10401</v>
      </c>
      <c r="G29" s="72">
        <v>10788</v>
      </c>
      <c r="H29" s="66"/>
      <c r="I29" s="133">
        <v>10738</v>
      </c>
      <c r="J29" s="76">
        <v>11283</v>
      </c>
      <c r="K29" s="75">
        <v>12771</v>
      </c>
      <c r="L29" s="116">
        <v>14357</v>
      </c>
      <c r="M29" s="75">
        <v>16534</v>
      </c>
    </row>
    <row r="30" spans="2:14" s="13" customFormat="1" ht="24.9" customHeight="1">
      <c r="B30" s="16" t="s">
        <v>52</v>
      </c>
      <c r="C30" s="41">
        <v>6456</v>
      </c>
      <c r="D30" s="50">
        <v>6822</v>
      </c>
      <c r="E30" s="41">
        <v>7087</v>
      </c>
      <c r="F30" s="50">
        <v>9645</v>
      </c>
      <c r="G30" s="41">
        <v>9815</v>
      </c>
      <c r="H30" s="66"/>
      <c r="I30" s="131">
        <v>7999</v>
      </c>
      <c r="J30" s="44">
        <v>7255</v>
      </c>
      <c r="K30" s="59">
        <v>7117</v>
      </c>
      <c r="L30" s="114">
        <v>7962</v>
      </c>
      <c r="M30" s="59">
        <v>7768</v>
      </c>
    </row>
    <row r="31" spans="2:14" s="13" customFormat="1" ht="24.9" customHeight="1">
      <c r="B31" s="15" t="s">
        <v>16</v>
      </c>
      <c r="C31" s="42">
        <v>41451</v>
      </c>
      <c r="D31" s="51">
        <v>46408</v>
      </c>
      <c r="E31" s="42">
        <v>47173</v>
      </c>
      <c r="F31" s="51">
        <v>48185</v>
      </c>
      <c r="G31" s="42">
        <v>49436</v>
      </c>
      <c r="H31" s="66"/>
      <c r="I31" s="132">
        <v>49380</v>
      </c>
      <c r="J31" s="45">
        <v>51068</v>
      </c>
      <c r="K31" s="60">
        <v>54555</v>
      </c>
      <c r="L31" s="115">
        <v>56698</v>
      </c>
      <c r="M31" s="60">
        <v>61700</v>
      </c>
    </row>
    <row r="32" spans="2:14" s="13" customFormat="1" ht="24.9" customHeight="1">
      <c r="B32" s="16" t="s">
        <v>17</v>
      </c>
      <c r="C32" s="41">
        <v>37214</v>
      </c>
      <c r="D32" s="50">
        <v>38793</v>
      </c>
      <c r="E32" s="41">
        <v>39782</v>
      </c>
      <c r="F32" s="50">
        <v>41167</v>
      </c>
      <c r="G32" s="41">
        <v>42808</v>
      </c>
      <c r="H32" s="66"/>
      <c r="I32" s="131">
        <v>48247</v>
      </c>
      <c r="J32" s="44">
        <v>50254</v>
      </c>
      <c r="K32" s="59">
        <v>48033</v>
      </c>
      <c r="L32" s="114">
        <v>53528</v>
      </c>
      <c r="M32" s="59">
        <v>55708</v>
      </c>
    </row>
    <row r="33" spans="2:14" s="13" customFormat="1" ht="24.9" customHeight="1">
      <c r="B33" s="17" t="s">
        <v>4</v>
      </c>
      <c r="C33" s="41">
        <v>366</v>
      </c>
      <c r="D33" s="50">
        <v>379</v>
      </c>
      <c r="E33" s="41">
        <v>397</v>
      </c>
      <c r="F33" s="50">
        <v>395</v>
      </c>
      <c r="G33" s="41">
        <v>395</v>
      </c>
      <c r="H33" s="66"/>
      <c r="I33" s="131">
        <v>413</v>
      </c>
      <c r="J33" s="41">
        <v>394</v>
      </c>
      <c r="K33" s="59">
        <v>424</v>
      </c>
      <c r="L33" s="114">
        <v>437</v>
      </c>
      <c r="M33" s="59">
        <v>531</v>
      </c>
    </row>
    <row r="34" spans="2:14" s="13" customFormat="1" ht="24.9" customHeight="1">
      <c r="B34" s="52" t="s">
        <v>5</v>
      </c>
      <c r="C34" s="42">
        <v>382</v>
      </c>
      <c r="D34" s="51">
        <v>896</v>
      </c>
      <c r="E34" s="42">
        <v>890</v>
      </c>
      <c r="F34" s="51">
        <v>1390</v>
      </c>
      <c r="G34" s="42">
        <v>1893</v>
      </c>
      <c r="H34" s="66"/>
      <c r="I34" s="132">
        <v>1892</v>
      </c>
      <c r="J34" s="45">
        <v>2402</v>
      </c>
      <c r="K34" s="60">
        <v>1667</v>
      </c>
      <c r="L34" s="115">
        <v>2508</v>
      </c>
      <c r="M34" s="60">
        <v>2498</v>
      </c>
    </row>
    <row r="35" spans="2:14" s="13" customFormat="1" ht="24.9" customHeight="1">
      <c r="B35" s="16" t="s">
        <v>59</v>
      </c>
      <c r="C35" s="41">
        <v>3612</v>
      </c>
      <c r="D35" s="50">
        <v>4819</v>
      </c>
      <c r="E35" s="41">
        <v>4994</v>
      </c>
      <c r="F35" s="50">
        <v>6575</v>
      </c>
      <c r="G35" s="41">
        <v>5790</v>
      </c>
      <c r="H35" s="66"/>
      <c r="I35" s="131">
        <v>2334</v>
      </c>
      <c r="J35" s="44">
        <v>2637</v>
      </c>
      <c r="K35" s="59">
        <v>2407</v>
      </c>
      <c r="L35" s="114">
        <v>2880</v>
      </c>
      <c r="M35" s="59">
        <v>2834</v>
      </c>
      <c r="N35" s="151"/>
    </row>
    <row r="36" spans="2:14" s="13" customFormat="1" ht="24.9" customHeight="1">
      <c r="B36" s="105" t="s">
        <v>55</v>
      </c>
      <c r="C36" s="78">
        <v>5774</v>
      </c>
      <c r="D36" s="79">
        <v>5975</v>
      </c>
      <c r="E36" s="78">
        <v>6070</v>
      </c>
      <c r="F36" s="79">
        <v>6365</v>
      </c>
      <c r="G36" s="78">
        <v>6449</v>
      </c>
      <c r="H36" s="67"/>
      <c r="I36" s="139">
        <v>6383</v>
      </c>
      <c r="J36" s="80">
        <v>6650</v>
      </c>
      <c r="K36" s="141">
        <v>6704</v>
      </c>
      <c r="L36" s="118">
        <v>7057</v>
      </c>
      <c r="M36" s="141">
        <v>7348</v>
      </c>
    </row>
    <row r="37" spans="2:14" s="13" customFormat="1" ht="24.9" customHeight="1">
      <c r="B37" s="16" t="s">
        <v>56</v>
      </c>
      <c r="C37" s="137">
        <v>3</v>
      </c>
      <c r="D37" s="138">
        <v>3</v>
      </c>
      <c r="E37" s="137">
        <v>3</v>
      </c>
      <c r="F37" s="138">
        <v>3</v>
      </c>
      <c r="G37" s="137">
        <v>3</v>
      </c>
      <c r="H37" s="106"/>
      <c r="I37" s="140">
        <v>3</v>
      </c>
      <c r="J37" s="137">
        <v>3</v>
      </c>
      <c r="K37" s="138">
        <v>3</v>
      </c>
      <c r="L37" s="115">
        <v>3</v>
      </c>
      <c r="M37" s="138">
        <v>3</v>
      </c>
    </row>
    <row r="38" spans="2:14" s="13" customFormat="1" ht="24.9" customHeight="1">
      <c r="B38" s="47" t="s">
        <v>51</v>
      </c>
      <c r="C38" s="43">
        <f>110111.801</f>
        <v>110111.80100000001</v>
      </c>
      <c r="D38" s="43">
        <v>119152.399</v>
      </c>
      <c r="E38" s="43">
        <v>120392.92600000001</v>
      </c>
      <c r="F38" s="43">
        <v>125065.912</v>
      </c>
      <c r="G38" s="46">
        <v>128384.77899999999</v>
      </c>
      <c r="H38" s="63"/>
      <c r="I38" s="117">
        <v>128346.56</v>
      </c>
      <c r="J38" s="46">
        <v>132900</v>
      </c>
      <c r="K38" s="48">
        <v>134920.302</v>
      </c>
      <c r="L38" s="117">
        <v>147409.266</v>
      </c>
      <c r="M38" s="48">
        <v>157142</v>
      </c>
    </row>
    <row r="39" spans="2:14" s="38" customFormat="1" ht="19.95" customHeight="1">
      <c r="B39" s="101"/>
      <c r="C39" s="102"/>
      <c r="D39" s="102"/>
      <c r="E39" s="102"/>
      <c r="F39" s="102"/>
      <c r="G39" s="102"/>
      <c r="H39" s="64"/>
      <c r="I39" s="102"/>
      <c r="J39" s="102"/>
      <c r="K39" s="102"/>
      <c r="L39" s="102"/>
      <c r="M39" s="102"/>
    </row>
    <row r="40" spans="2:14">
      <c r="H40" s="68"/>
    </row>
    <row r="41" spans="2:14">
      <c r="H41" s="68"/>
    </row>
    <row r="42" spans="2:14">
      <c r="H42" s="68"/>
    </row>
    <row r="43" spans="2:14">
      <c r="H43" s="68"/>
    </row>
    <row r="47" spans="2:14">
      <c r="E47" s="36"/>
    </row>
    <row r="48" spans="2:14">
      <c r="E48" s="36"/>
    </row>
    <row r="49" spans="5:5">
      <c r="E49" s="14"/>
    </row>
    <row r="50" spans="5:5">
      <c r="E50" s="36"/>
    </row>
    <row r="51" spans="5:5">
      <c r="E51" s="36"/>
    </row>
    <row r="52" spans="5:5">
      <c r="E52" s="36"/>
    </row>
  </sheetData>
  <mergeCells count="2">
    <mergeCell ref="C5:G5"/>
    <mergeCell ref="I5:M5"/>
  </mergeCells>
  <printOptions horizontalCentered="1" verticalCentered="1"/>
  <pageMargins left="0.23622047244094491" right="0.23622047244094491" top="0.35433070866141736" bottom="0.35433070866141736"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showGridLines="0" zoomScaleNormal="100" workbookViewId="0">
      <selection activeCell="L22" sqref="L22"/>
    </sheetView>
  </sheetViews>
  <sheetFormatPr baseColWidth="10" defaultColWidth="12.5546875" defaultRowHeight="12.75" customHeight="1" zeroHeight="1"/>
  <cols>
    <col min="1" max="1" width="2.6640625" style="5" customWidth="1"/>
    <col min="2" max="2" width="51.109375" style="5" customWidth="1"/>
    <col min="3" max="11" width="8.6640625" style="5" customWidth="1"/>
    <col min="12" max="21" width="11.88671875" style="5" customWidth="1"/>
    <col min="22" max="16384" width="12.5546875" style="5"/>
  </cols>
  <sheetData>
    <row r="1" spans="1:11" ht="19.95" customHeight="1">
      <c r="A1" s="1"/>
      <c r="B1" s="1"/>
      <c r="C1" s="1"/>
    </row>
    <row r="2" spans="1:11" ht="19.95" customHeight="1">
      <c r="A2" s="1"/>
      <c r="B2" s="1"/>
      <c r="C2" s="1"/>
    </row>
    <row r="3" spans="1:11" ht="19.95" customHeight="1">
      <c r="A3" s="1"/>
      <c r="B3" s="1"/>
      <c r="C3" s="1"/>
    </row>
    <row r="4" spans="1:11" ht="35.1" customHeight="1">
      <c r="B4" s="169" t="s">
        <v>45</v>
      </c>
      <c r="C4" s="169"/>
      <c r="D4" s="170"/>
    </row>
    <row r="5" spans="1:11" ht="30" customHeight="1">
      <c r="B5" s="9" t="s">
        <v>20</v>
      </c>
      <c r="C5" s="29">
        <v>42339</v>
      </c>
      <c r="D5" s="29">
        <v>42522</v>
      </c>
      <c r="E5" s="29">
        <v>42705</v>
      </c>
      <c r="F5" s="29">
        <v>42887</v>
      </c>
      <c r="G5" s="29">
        <v>43070</v>
      </c>
      <c r="H5" s="29">
        <v>43252</v>
      </c>
      <c r="I5" s="29">
        <v>43435</v>
      </c>
      <c r="J5" s="29">
        <v>43617</v>
      </c>
      <c r="K5" s="29">
        <v>43800</v>
      </c>
    </row>
    <row r="6" spans="1:11" s="30" customFormat="1" ht="15" customHeight="1">
      <c r="A6" s="109"/>
      <c r="B6" s="110"/>
      <c r="C6" s="111"/>
      <c r="D6" s="111"/>
      <c r="E6" s="111"/>
      <c r="F6" s="111"/>
      <c r="G6" s="111"/>
      <c r="H6" s="111"/>
      <c r="I6" s="111"/>
      <c r="J6" s="111"/>
      <c r="K6" s="111"/>
    </row>
    <row r="7" spans="1:11" ht="24.9" customHeight="1">
      <c r="B7" s="93" t="s">
        <v>44</v>
      </c>
      <c r="C7" s="94"/>
      <c r="D7" s="95"/>
      <c r="E7" s="95"/>
      <c r="F7" s="95"/>
      <c r="G7" s="95"/>
      <c r="H7" s="95"/>
      <c r="I7" s="95"/>
      <c r="J7" s="95"/>
      <c r="K7" s="95"/>
    </row>
    <row r="8" spans="1:11" ht="24.9" customHeight="1">
      <c r="B8" s="19" t="s">
        <v>43</v>
      </c>
      <c r="C8" s="142">
        <v>4689</v>
      </c>
      <c r="D8" s="20">
        <v>4797</v>
      </c>
      <c r="E8" s="142">
        <v>4850</v>
      </c>
      <c r="F8" s="20">
        <v>5209</v>
      </c>
      <c r="G8" s="142">
        <v>5294</v>
      </c>
      <c r="H8" s="20">
        <v>5636</v>
      </c>
      <c r="I8" s="142">
        <v>5639</v>
      </c>
      <c r="J8" s="21">
        <f>J9+34</f>
        <v>6022</v>
      </c>
      <c r="K8" s="142">
        <v>6199</v>
      </c>
    </row>
    <row r="9" spans="1:11" ht="24.9" customHeight="1">
      <c r="B9" s="22" t="s">
        <v>40</v>
      </c>
      <c r="C9" s="143">
        <v>4689</v>
      </c>
      <c r="D9" s="23">
        <v>4796</v>
      </c>
      <c r="E9" s="143">
        <v>4850</v>
      </c>
      <c r="F9" s="23">
        <v>5196</v>
      </c>
      <c r="G9" s="143">
        <f>G8</f>
        <v>5294</v>
      </c>
      <c r="H9" s="23">
        <v>5590</v>
      </c>
      <c r="I9" s="143">
        <v>5594</v>
      </c>
      <c r="J9" s="24">
        <v>5988</v>
      </c>
      <c r="K9" s="143">
        <v>6164</v>
      </c>
    </row>
    <row r="10" spans="1:11" ht="24.9" customHeight="1">
      <c r="B10" s="22" t="s">
        <v>36</v>
      </c>
      <c r="C10" s="143">
        <v>80</v>
      </c>
      <c r="D10" s="23">
        <v>508</v>
      </c>
      <c r="E10" s="143">
        <v>401</v>
      </c>
      <c r="F10" s="23">
        <v>835</v>
      </c>
      <c r="G10" s="143">
        <v>845</v>
      </c>
      <c r="H10" s="23">
        <v>694</v>
      </c>
      <c r="I10" s="143">
        <v>688</v>
      </c>
      <c r="J10" s="24">
        <v>1506</v>
      </c>
      <c r="K10" s="143">
        <v>1852</v>
      </c>
    </row>
    <row r="11" spans="1:11" ht="24.9" customHeight="1">
      <c r="B11" s="22" t="s">
        <v>42</v>
      </c>
      <c r="C11" s="143">
        <v>4769</v>
      </c>
      <c r="D11" s="23">
        <v>5304</v>
      </c>
      <c r="E11" s="143">
        <v>5251</v>
      </c>
      <c r="F11" s="23">
        <v>6043</v>
      </c>
      <c r="G11" s="143">
        <v>6139</v>
      </c>
      <c r="H11" s="23">
        <v>6330</v>
      </c>
      <c r="I11" s="143">
        <v>6327</v>
      </c>
      <c r="J11" s="24">
        <v>7528</v>
      </c>
      <c r="K11" s="143">
        <v>8051</v>
      </c>
    </row>
    <row r="12" spans="1:11" ht="24.9" customHeight="1">
      <c r="B12" s="81" t="s">
        <v>41</v>
      </c>
      <c r="C12" s="144">
        <v>29606.653999999999</v>
      </c>
      <c r="D12" s="99">
        <v>31390.111170339998</v>
      </c>
      <c r="E12" s="144">
        <v>31739.566999999999</v>
      </c>
      <c r="F12" s="99">
        <v>30831.937027880002</v>
      </c>
      <c r="G12" s="144">
        <v>28585.634999999998</v>
      </c>
      <c r="H12" s="99">
        <v>30465.85563473</v>
      </c>
      <c r="I12" s="144">
        <v>32019.694</v>
      </c>
      <c r="J12" s="100">
        <v>34131</v>
      </c>
      <c r="K12" s="144">
        <v>37614</v>
      </c>
    </row>
    <row r="13" spans="1:11" s="30" customFormat="1" ht="15" customHeight="1">
      <c r="B13" s="88"/>
      <c r="C13" s="89"/>
      <c r="D13" s="112"/>
      <c r="E13" s="89"/>
      <c r="F13" s="113"/>
      <c r="G13" s="89"/>
      <c r="H13" s="89"/>
      <c r="I13" s="89"/>
      <c r="J13" s="89"/>
      <c r="K13" s="89"/>
    </row>
    <row r="14" spans="1:11" ht="24.9" customHeight="1">
      <c r="B14" s="93" t="s">
        <v>60</v>
      </c>
      <c r="C14" s="96"/>
      <c r="D14" s="97"/>
      <c r="E14" s="98"/>
      <c r="F14" s="97"/>
      <c r="G14" s="98"/>
      <c r="H14" s="97"/>
      <c r="I14" s="98"/>
      <c r="J14" s="98"/>
      <c r="K14" s="98"/>
    </row>
    <row r="15" spans="1:11" ht="24.9" customHeight="1">
      <c r="B15" s="22" t="s">
        <v>37</v>
      </c>
      <c r="C15" s="145">
        <f t="shared" ref="C15:K15" si="0">C9/C12</f>
        <v>0.15837655953962243</v>
      </c>
      <c r="D15" s="26">
        <f t="shared" si="0"/>
        <v>0.15278697083849968</v>
      </c>
      <c r="E15" s="145">
        <f t="shared" si="0"/>
        <v>0.1528061173613364</v>
      </c>
      <c r="F15" s="26">
        <f t="shared" si="0"/>
        <v>0.16852655074189726</v>
      </c>
      <c r="G15" s="145">
        <f t="shared" si="0"/>
        <v>0.18519791496673069</v>
      </c>
      <c r="H15" s="26">
        <f t="shared" si="0"/>
        <v>0.18348409665631046</v>
      </c>
      <c r="I15" s="145">
        <f t="shared" si="0"/>
        <v>0.17470498000386886</v>
      </c>
      <c r="J15" s="26">
        <f t="shared" si="0"/>
        <v>0.17544168058363366</v>
      </c>
      <c r="K15" s="145">
        <f t="shared" si="0"/>
        <v>0.16387515286861276</v>
      </c>
    </row>
    <row r="16" spans="1:11" ht="24.9" customHeight="1">
      <c r="B16" s="22" t="s">
        <v>38</v>
      </c>
      <c r="C16" s="145">
        <f t="shared" ref="C16:K16" si="1">C8/C12</f>
        <v>0.15837655953962243</v>
      </c>
      <c r="D16" s="26">
        <f t="shared" si="1"/>
        <v>0.15281882800506316</v>
      </c>
      <c r="E16" s="145">
        <f t="shared" si="1"/>
        <v>0.1528061173613364</v>
      </c>
      <c r="F16" s="26">
        <f t="shared" si="1"/>
        <v>0.16894819145776421</v>
      </c>
      <c r="G16" s="145">
        <f t="shared" si="1"/>
        <v>0.18519791496673069</v>
      </c>
      <c r="H16" s="26">
        <f t="shared" si="1"/>
        <v>0.18499398367709585</v>
      </c>
      <c r="I16" s="145">
        <f t="shared" si="1"/>
        <v>0.1761103650771928</v>
      </c>
      <c r="J16" s="26">
        <f t="shared" si="1"/>
        <v>0.1764378424306349</v>
      </c>
      <c r="K16" s="145">
        <f t="shared" si="1"/>
        <v>0.16480565746796405</v>
      </c>
    </row>
    <row r="17" spans="2:11" ht="24.9" customHeight="1">
      <c r="B17" s="18" t="s">
        <v>39</v>
      </c>
      <c r="C17" s="146">
        <f t="shared" ref="C17:K17" si="2">C11/C12</f>
        <v>0.16107865481860936</v>
      </c>
      <c r="D17" s="27">
        <f t="shared" si="2"/>
        <v>0.16897041145275277</v>
      </c>
      <c r="E17" s="146">
        <f t="shared" si="2"/>
        <v>0.16544019015760361</v>
      </c>
      <c r="F17" s="27">
        <f t="shared" si="2"/>
        <v>0.19599806507568998</v>
      </c>
      <c r="G17" s="146">
        <f t="shared" si="2"/>
        <v>0.21475821684562896</v>
      </c>
      <c r="H17" s="27">
        <f t="shared" si="2"/>
        <v>0.20777358351242312</v>
      </c>
      <c r="I17" s="146">
        <f t="shared" si="2"/>
        <v>0.19759714130934544</v>
      </c>
      <c r="J17" s="27">
        <f t="shared" si="2"/>
        <v>0.22056195247722013</v>
      </c>
      <c r="K17" s="146">
        <f t="shared" si="2"/>
        <v>0.21404264369649598</v>
      </c>
    </row>
    <row r="18" spans="2:11" s="30" customFormat="1" ht="15" customHeight="1">
      <c r="B18" s="88"/>
      <c r="C18" s="89"/>
      <c r="D18" s="89"/>
      <c r="E18" s="89"/>
      <c r="F18" s="89"/>
      <c r="G18" s="89"/>
      <c r="H18" s="89"/>
      <c r="I18" s="89"/>
      <c r="J18" s="89"/>
      <c r="K18" s="89"/>
    </row>
    <row r="19" spans="2:11" ht="24.9" customHeight="1">
      <c r="B19" s="93" t="s">
        <v>61</v>
      </c>
      <c r="C19" s="96"/>
      <c r="D19" s="97"/>
      <c r="E19" s="98"/>
      <c r="F19" s="97"/>
      <c r="G19" s="98"/>
      <c r="H19" s="97"/>
      <c r="I19" s="98"/>
      <c r="J19" s="98"/>
      <c r="K19" s="98"/>
    </row>
    <row r="20" spans="2:11" ht="24.9" customHeight="1">
      <c r="B20" s="22" t="s">
        <v>62</v>
      </c>
      <c r="C20" s="147">
        <v>6.5000000000000002E-2</v>
      </c>
      <c r="D20" s="25">
        <v>6.7000000000000004E-2</v>
      </c>
      <c r="E20" s="145">
        <v>6.2E-2</v>
      </c>
      <c r="F20" s="25">
        <v>6.5000000000000002E-2</v>
      </c>
      <c r="G20" s="145">
        <v>6.4000000000000001E-2</v>
      </c>
      <c r="H20" s="25">
        <v>6.0999999999999999E-2</v>
      </c>
      <c r="I20" s="145">
        <v>6.3E-2</v>
      </c>
      <c r="J20" s="26">
        <v>6.7000000000000004E-2</v>
      </c>
      <c r="K20" s="145">
        <v>6.3E-2</v>
      </c>
    </row>
    <row r="21" spans="2:11" ht="12.75" customHeight="1">
      <c r="B21" s="12"/>
      <c r="C21" s="12"/>
      <c r="D21" s="11"/>
      <c r="E21" s="11"/>
      <c r="F21" s="11"/>
      <c r="G21" s="11"/>
      <c r="H21" s="11"/>
      <c r="I21" s="11"/>
      <c r="J21" s="11"/>
      <c r="K21" s="11"/>
    </row>
    <row r="22" spans="2:11" s="108" customFormat="1" ht="46.95" customHeight="1">
      <c r="B22" s="171" t="s">
        <v>63</v>
      </c>
      <c r="C22" s="171"/>
      <c r="D22" s="171"/>
      <c r="E22" s="171"/>
      <c r="F22" s="171"/>
      <c r="G22" s="171"/>
      <c r="H22" s="171"/>
      <c r="I22" s="171"/>
      <c r="J22" s="171"/>
      <c r="K22" s="107"/>
    </row>
    <row r="23" spans="2:11" ht="12.75" customHeight="1"/>
    <row r="24" spans="2:11" ht="12.75" customHeight="1"/>
    <row r="25" spans="2:11" ht="12.75" customHeight="1"/>
    <row r="26" spans="2:11" ht="12.75" customHeight="1"/>
    <row r="27" spans="2:11" ht="12.75" customHeight="1"/>
    <row r="28" spans="2:11" ht="12.75" customHeight="1"/>
    <row r="29" spans="2:11" ht="12.75" customHeight="1"/>
    <row r="30" spans="2:11" ht="12.75" customHeight="1"/>
    <row r="31" spans="2:11" ht="12.75" customHeight="1"/>
    <row r="32" spans="2: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2">
    <mergeCell ref="B4:D4"/>
    <mergeCell ref="B22:J22"/>
  </mergeCells>
  <printOptions horizontalCentered="1" verticalCentered="1"/>
  <pageMargins left="0.23622047244094491" right="0.23622047244094491" top="0.35433070866141736" bottom="0.35433070866141736" header="0.31496062992125984" footer="0.31496062992125984"/>
  <pageSetup paperSize="9"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Avertissement</vt:lpstr>
      <vt:lpstr>Compte de résultat</vt:lpstr>
      <vt:lpstr>Arkéa - Bilan</vt:lpstr>
      <vt:lpstr>Arkéa - Capital</vt:lpstr>
      <vt:lpstr>'Arkéa - Bilan'!Zone_d_impression</vt:lpstr>
      <vt:lpstr>'Arkéa - Capital'!Zone_d_impression</vt:lpstr>
      <vt:lpstr>'Intro - Avertissement'!Zone_d_impression</vt:lpstr>
    </vt:vector>
  </TitlesOfParts>
  <Company>Credit Mutuel ARKEA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GESTIN LAURENT</cp:lastModifiedBy>
  <cp:lastPrinted>2019-09-25T11:57:43Z</cp:lastPrinted>
  <dcterms:created xsi:type="dcterms:W3CDTF">2019-07-16T13:32:44Z</dcterms:created>
  <dcterms:modified xsi:type="dcterms:W3CDTF">2020-03-03T15:58:14Z</dcterms:modified>
</cp:coreProperties>
</file>